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090327-備份\課務組_20191231_hwt\10評鑑\113評鑑_待辦事項\113【系所科評鑑】\●系所評鑑_資料需求\雲端文件夾提供資料\"/>
    </mc:Choice>
  </mc:AlternateContent>
  <xr:revisionPtr revIDLastSave="0" documentId="13_ncr:1_{D331840E-6A24-4FCE-A475-2A1E02EA7112}" xr6:coauthVersionLast="47" xr6:coauthVersionMax="47" xr10:uidLastSave="{00000000-0000-0000-0000-000000000000}"/>
  <bookViews>
    <workbookView xWindow="-120" yWindow="-120" windowWidth="29040" windowHeight="15840" activeTab="3" xr2:uid="{C16B7864-66D0-4B8A-9ABB-C80ECEC6DC53}"/>
  </bookViews>
  <sheets>
    <sheet name="108-全校彙整" sheetId="1" r:id="rId1"/>
    <sheet name="109全校彙整" sheetId="3" r:id="rId2"/>
    <sheet name="110全校彙整" sheetId="4" r:id="rId3"/>
    <sheet name="111全校彙整" sheetId="5" r:id="rId4"/>
  </sheets>
  <externalReferences>
    <externalReference r:id="rId5"/>
    <externalReference r:id="rId6"/>
    <externalReference r:id="rId7"/>
  </externalReferences>
  <definedNames>
    <definedName name="_xlnm._FilterDatabase" localSheetId="0" hidden="1">'108-全校彙整'!$A$2:$X$118</definedName>
    <definedName name="_xlnm._FilterDatabase" localSheetId="1" hidden="1">'109全校彙整'!$A$2:$R$115</definedName>
    <definedName name="_xlnm._FilterDatabase" localSheetId="2" hidden="1">'110全校彙整'!$A$2:$R$115</definedName>
    <definedName name="_xlnm._FilterDatabase" localSheetId="3" hidden="1">'111全校彙整'!$A$2:$R$118</definedName>
    <definedName name="_xlnm.Database" localSheetId="1">#REF!</definedName>
    <definedName name="_xlnm.Database" localSheetId="2">#REF!</definedName>
    <definedName name="_xlnm.Database" localSheetId="3">#REF!</definedName>
    <definedName name="_xlnm.Database">#REF!</definedName>
    <definedName name="_xlnm.Print_Area" localSheetId="0">'108-全校彙整'!$B$1:$W$117</definedName>
    <definedName name="_xlnm.Print_Area" localSheetId="1">'109全校彙整'!$B$1:$Q$114</definedName>
    <definedName name="_xlnm.Print_Area" localSheetId="2">'110全校彙整'!$B$1:$Q$114</definedName>
    <definedName name="_xlnm.Print_Area" localSheetId="3">'111全校彙整'!$B$1:$Q$117</definedName>
    <definedName name="_xlnm.Print_Titles" localSheetId="0">'108-全校彙整'!$B:$D,'108-全校彙整'!$1:$2</definedName>
    <definedName name="_xlnm.Print_Titles" localSheetId="1">'109全校彙整'!$B:$D,'109全校彙整'!$1:$2</definedName>
    <definedName name="_xlnm.Print_Titles" localSheetId="2">'110全校彙整'!$B:$D,'110全校彙整'!$1:$2</definedName>
    <definedName name="_xlnm.Print_Titles" localSheetId="3">'111全校彙整'!$B:$D,'111全校彙整'!$1:$2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18" i="4" l="1"/>
  <c r="N118" i="4"/>
  <c r="M118" i="4"/>
  <c r="L118" i="4"/>
  <c r="J118" i="4"/>
  <c r="I118" i="4"/>
  <c r="H118" i="4"/>
  <c r="G118" i="4"/>
  <c r="F118" i="4"/>
  <c r="E118" i="4"/>
  <c r="O117" i="4"/>
  <c r="N117" i="4"/>
  <c r="M117" i="4"/>
  <c r="L117" i="4"/>
  <c r="J117" i="4"/>
  <c r="I117" i="4"/>
  <c r="H117" i="4"/>
  <c r="G117" i="4"/>
  <c r="F117" i="4"/>
  <c r="E117" i="4"/>
  <c r="O116" i="4"/>
  <c r="N116" i="4"/>
  <c r="M116" i="4"/>
  <c r="L116" i="4"/>
  <c r="J116" i="4"/>
  <c r="I116" i="4"/>
  <c r="H116" i="4"/>
  <c r="G116" i="4"/>
  <c r="F116" i="4"/>
  <c r="E116" i="4"/>
  <c r="O114" i="4"/>
  <c r="O119" i="4" s="1"/>
  <c r="N114" i="4"/>
  <c r="N119" i="4" s="1"/>
  <c r="M114" i="4"/>
  <c r="M119" i="4" s="1"/>
  <c r="L114" i="4"/>
  <c r="L119" i="4" s="1"/>
  <c r="K114" i="4"/>
  <c r="J114" i="4"/>
  <c r="J119" i="4" s="1"/>
  <c r="I114" i="4"/>
  <c r="I119" i="4" s="1"/>
  <c r="H114" i="4"/>
  <c r="H119" i="4" s="1"/>
  <c r="G114" i="4"/>
  <c r="G119" i="4" s="1"/>
  <c r="F114" i="4"/>
  <c r="F119" i="4" s="1"/>
  <c r="E114" i="4"/>
  <c r="E119" i="4" s="1"/>
  <c r="P113" i="4"/>
  <c r="K113" i="4"/>
  <c r="Q111" i="4" s="1"/>
  <c r="P112" i="4"/>
  <c r="K112" i="4"/>
  <c r="R112" i="4" s="1"/>
  <c r="R111" i="4"/>
  <c r="P111" i="4"/>
  <c r="K111" i="4"/>
  <c r="A111" i="4"/>
  <c r="A112" i="4" s="1"/>
  <c r="A113" i="4" s="1"/>
  <c r="P110" i="4"/>
  <c r="K110" i="4"/>
  <c r="R110" i="4" s="1"/>
  <c r="P109" i="4"/>
  <c r="R109" i="4" s="1"/>
  <c r="K109" i="4"/>
  <c r="P108" i="4"/>
  <c r="K108" i="4"/>
  <c r="R108" i="4" s="1"/>
  <c r="A108" i="4"/>
  <c r="A109" i="4" s="1"/>
  <c r="A110" i="4" s="1"/>
  <c r="P107" i="4"/>
  <c r="K107" i="4"/>
  <c r="R107" i="4" s="1"/>
  <c r="P106" i="4"/>
  <c r="K106" i="4"/>
  <c r="R106" i="4" s="1"/>
  <c r="A106" i="4"/>
  <c r="A107" i="4" s="1"/>
  <c r="R105" i="4"/>
  <c r="Q105" i="4"/>
  <c r="P105" i="4"/>
  <c r="K105" i="4"/>
  <c r="A105" i="4"/>
  <c r="P104" i="4"/>
  <c r="K104" i="4"/>
  <c r="R104" i="4" s="1"/>
  <c r="P103" i="4"/>
  <c r="K103" i="4"/>
  <c r="R103" i="4" s="1"/>
  <c r="P102" i="4"/>
  <c r="K102" i="4"/>
  <c r="R102" i="4" s="1"/>
  <c r="A102" i="4"/>
  <c r="A103" i="4" s="1"/>
  <c r="A104" i="4" s="1"/>
  <c r="P101" i="4"/>
  <c r="K101" i="4"/>
  <c r="R101" i="4" s="1"/>
  <c r="P100" i="4"/>
  <c r="R100" i="4" s="1"/>
  <c r="K100" i="4"/>
  <c r="P99" i="4"/>
  <c r="K99" i="4"/>
  <c r="R99" i="4" s="1"/>
  <c r="A99" i="4"/>
  <c r="A100" i="4" s="1"/>
  <c r="A101" i="4" s="1"/>
  <c r="P98" i="4"/>
  <c r="K98" i="4"/>
  <c r="R98" i="4" s="1"/>
  <c r="P97" i="4"/>
  <c r="K97" i="4"/>
  <c r="R97" i="4" s="1"/>
  <c r="R96" i="4"/>
  <c r="P96" i="4"/>
  <c r="K96" i="4"/>
  <c r="Q96" i="4" s="1"/>
  <c r="A96" i="4"/>
  <c r="A97" i="4" s="1"/>
  <c r="A98" i="4" s="1"/>
  <c r="P95" i="4"/>
  <c r="K95" i="4"/>
  <c r="R95" i="4" s="1"/>
  <c r="R94" i="4"/>
  <c r="P94" i="4"/>
  <c r="K94" i="4"/>
  <c r="P93" i="4"/>
  <c r="K93" i="4"/>
  <c r="R93" i="4" s="1"/>
  <c r="A93" i="4"/>
  <c r="A94" i="4" s="1"/>
  <c r="A95" i="4" s="1"/>
  <c r="P92" i="4"/>
  <c r="K92" i="4"/>
  <c r="R92" i="4" s="1"/>
  <c r="P91" i="4"/>
  <c r="K91" i="4"/>
  <c r="R91" i="4" s="1"/>
  <c r="A91" i="4"/>
  <c r="A92" i="4" s="1"/>
  <c r="R90" i="4"/>
  <c r="P90" i="4"/>
  <c r="K90" i="4"/>
  <c r="Q90" i="4" s="1"/>
  <c r="A90" i="4"/>
  <c r="P89" i="4"/>
  <c r="R89" i="4" s="1"/>
  <c r="K89" i="4"/>
  <c r="P88" i="4"/>
  <c r="R88" i="4" s="1"/>
  <c r="K88" i="4"/>
  <c r="A88" i="4"/>
  <c r="A89" i="4" s="1"/>
  <c r="P87" i="4"/>
  <c r="K87" i="4"/>
  <c r="Q87" i="4" s="1"/>
  <c r="A87" i="4"/>
  <c r="P86" i="4"/>
  <c r="K86" i="4"/>
  <c r="R86" i="4" s="1"/>
  <c r="R85" i="4"/>
  <c r="P85" i="4"/>
  <c r="K85" i="4"/>
  <c r="P84" i="4"/>
  <c r="K84" i="4"/>
  <c r="R84" i="4" s="1"/>
  <c r="A84" i="4"/>
  <c r="A85" i="4" s="1"/>
  <c r="A86" i="4" s="1"/>
  <c r="R83" i="4"/>
  <c r="P83" i="4"/>
  <c r="K83" i="4"/>
  <c r="P82" i="4"/>
  <c r="R82" i="4" s="1"/>
  <c r="K82" i="4"/>
  <c r="A82" i="4"/>
  <c r="A83" i="4" s="1"/>
  <c r="P81" i="4"/>
  <c r="K81" i="4"/>
  <c r="R81" i="4" s="1"/>
  <c r="A81" i="4"/>
  <c r="P80" i="4"/>
  <c r="K80" i="4"/>
  <c r="Q78" i="4" s="1"/>
  <c r="A80" i="4"/>
  <c r="R79" i="4"/>
  <c r="P79" i="4"/>
  <c r="K79" i="4"/>
  <c r="A79" i="4"/>
  <c r="P78" i="4"/>
  <c r="R78" i="4" s="1"/>
  <c r="K78" i="4"/>
  <c r="A78" i="4"/>
  <c r="P77" i="4"/>
  <c r="R77" i="4" s="1"/>
  <c r="K77" i="4"/>
  <c r="P76" i="4"/>
  <c r="K76" i="4"/>
  <c r="R76" i="4" s="1"/>
  <c r="A76" i="4"/>
  <c r="A77" i="4" s="1"/>
  <c r="P75" i="4"/>
  <c r="K75" i="4"/>
  <c r="R75" i="4" s="1"/>
  <c r="A75" i="4"/>
  <c r="R74" i="4"/>
  <c r="P74" i="4"/>
  <c r="K74" i="4"/>
  <c r="P73" i="4"/>
  <c r="K73" i="4"/>
  <c r="R73" i="4" s="1"/>
  <c r="A73" i="4"/>
  <c r="A74" i="4" s="1"/>
  <c r="Q72" i="4"/>
  <c r="P72" i="4"/>
  <c r="R72" i="4" s="1"/>
  <c r="K72" i="4"/>
  <c r="A72" i="4"/>
  <c r="P71" i="4"/>
  <c r="K71" i="4"/>
  <c r="R71" i="4" s="1"/>
  <c r="P70" i="4"/>
  <c r="K70" i="4"/>
  <c r="R70" i="4" s="1"/>
  <c r="P69" i="4"/>
  <c r="K69" i="4"/>
  <c r="R69" i="4" s="1"/>
  <c r="A69" i="4"/>
  <c r="A70" i="4" s="1"/>
  <c r="A71" i="4" s="1"/>
  <c r="R68" i="4"/>
  <c r="P68" i="4"/>
  <c r="K68" i="4"/>
  <c r="P67" i="4"/>
  <c r="K67" i="4"/>
  <c r="R67" i="4" s="1"/>
  <c r="P66" i="4"/>
  <c r="K66" i="4"/>
  <c r="R66" i="4" s="1"/>
  <c r="A66" i="4"/>
  <c r="A67" i="4" s="1"/>
  <c r="A68" i="4" s="1"/>
  <c r="P65" i="4"/>
  <c r="K65" i="4"/>
  <c r="Q63" i="4" s="1"/>
  <c r="A65" i="4"/>
  <c r="P64" i="4"/>
  <c r="K64" i="4"/>
  <c r="R64" i="4" s="1"/>
  <c r="A64" i="4"/>
  <c r="R63" i="4"/>
  <c r="P63" i="4"/>
  <c r="K63" i="4"/>
  <c r="A63" i="4"/>
  <c r="P62" i="4"/>
  <c r="K62" i="4"/>
  <c r="R62" i="4" s="1"/>
  <c r="P61" i="4"/>
  <c r="K61" i="4"/>
  <c r="R61" i="4" s="1"/>
  <c r="P60" i="4"/>
  <c r="K60" i="4"/>
  <c r="R60" i="4" s="1"/>
  <c r="A60" i="4"/>
  <c r="A61" i="4" s="1"/>
  <c r="A62" i="4" s="1"/>
  <c r="P59" i="4"/>
  <c r="K59" i="4"/>
  <c r="R59" i="4" s="1"/>
  <c r="P58" i="4"/>
  <c r="K58" i="4"/>
  <c r="R58" i="4" s="1"/>
  <c r="A58" i="4"/>
  <c r="A59" i="4" s="1"/>
  <c r="R57" i="4"/>
  <c r="Q57" i="4"/>
  <c r="P57" i="4"/>
  <c r="K57" i="4"/>
  <c r="A57" i="4"/>
  <c r="P56" i="4"/>
  <c r="K56" i="4"/>
  <c r="R56" i="4" s="1"/>
  <c r="P55" i="4"/>
  <c r="K55" i="4"/>
  <c r="R55" i="4" s="1"/>
  <c r="P54" i="4"/>
  <c r="K54" i="4"/>
  <c r="R54" i="4" s="1"/>
  <c r="A54" i="4"/>
  <c r="A55" i="4" s="1"/>
  <c r="A56" i="4" s="1"/>
  <c r="P53" i="4"/>
  <c r="K53" i="4"/>
  <c r="R53" i="4" s="1"/>
  <c r="P52" i="4"/>
  <c r="R52" i="4" s="1"/>
  <c r="K52" i="4"/>
  <c r="P51" i="4"/>
  <c r="K51" i="4"/>
  <c r="R51" i="4" s="1"/>
  <c r="A51" i="4"/>
  <c r="A52" i="4" s="1"/>
  <c r="A53" i="4" s="1"/>
  <c r="P50" i="4"/>
  <c r="K50" i="4"/>
  <c r="R50" i="4" s="1"/>
  <c r="P49" i="4"/>
  <c r="K49" i="4"/>
  <c r="R49" i="4" s="1"/>
  <c r="A49" i="4"/>
  <c r="A50" i="4" s="1"/>
  <c r="R48" i="4"/>
  <c r="P48" i="4"/>
  <c r="K48" i="4"/>
  <c r="Q48" i="4" s="1"/>
  <c r="A48" i="4"/>
  <c r="P47" i="4"/>
  <c r="K47" i="4"/>
  <c r="R47" i="4" s="1"/>
  <c r="R46" i="4"/>
  <c r="P46" i="4"/>
  <c r="K46" i="4"/>
  <c r="P45" i="4"/>
  <c r="K45" i="4"/>
  <c r="R45" i="4" s="1"/>
  <c r="A45" i="4"/>
  <c r="A46" i="4" s="1"/>
  <c r="A47" i="4" s="1"/>
  <c r="P44" i="4"/>
  <c r="K44" i="4"/>
  <c r="R44" i="4" s="1"/>
  <c r="P43" i="4"/>
  <c r="K43" i="4"/>
  <c r="R43" i="4" s="1"/>
  <c r="A43" i="4"/>
  <c r="A44" i="4" s="1"/>
  <c r="R42" i="4"/>
  <c r="P42" i="4"/>
  <c r="K42" i="4"/>
  <c r="Q42" i="4" s="1"/>
  <c r="A42" i="4"/>
  <c r="P41" i="4"/>
  <c r="R41" i="4" s="1"/>
  <c r="K41" i="4"/>
  <c r="P40" i="4"/>
  <c r="R40" i="4" s="1"/>
  <c r="K40" i="4"/>
  <c r="A40" i="4"/>
  <c r="A41" i="4" s="1"/>
  <c r="P39" i="4"/>
  <c r="K39" i="4"/>
  <c r="R39" i="4" s="1"/>
  <c r="A39" i="4"/>
  <c r="P38" i="4"/>
  <c r="K38" i="4"/>
  <c r="R38" i="4" s="1"/>
  <c r="R37" i="4"/>
  <c r="P37" i="4"/>
  <c r="K37" i="4"/>
  <c r="P36" i="4"/>
  <c r="K36" i="4"/>
  <c r="R36" i="4" s="1"/>
  <c r="A36" i="4"/>
  <c r="A37" i="4" s="1"/>
  <c r="A38" i="4" s="1"/>
  <c r="P35" i="4"/>
  <c r="R35" i="4" s="1"/>
  <c r="K35" i="4"/>
  <c r="P34" i="4"/>
  <c r="K34" i="4"/>
  <c r="R34" i="4" s="1"/>
  <c r="A34" i="4"/>
  <c r="A35" i="4" s="1"/>
  <c r="P33" i="4"/>
  <c r="K33" i="4"/>
  <c r="R33" i="4" s="1"/>
  <c r="A33" i="4"/>
  <c r="P32" i="4"/>
  <c r="K32" i="4"/>
  <c r="Q30" i="4" s="1"/>
  <c r="A32" i="4"/>
  <c r="R31" i="4"/>
  <c r="P31" i="4"/>
  <c r="K31" i="4"/>
  <c r="A31" i="4"/>
  <c r="P30" i="4"/>
  <c r="R30" i="4" s="1"/>
  <c r="K30" i="4"/>
  <c r="A30" i="4"/>
  <c r="P29" i="4"/>
  <c r="R29" i="4" s="1"/>
  <c r="K29" i="4"/>
  <c r="P28" i="4"/>
  <c r="K28" i="4"/>
  <c r="R28" i="4" s="1"/>
  <c r="A28" i="4"/>
  <c r="A29" i="4" s="1"/>
  <c r="P27" i="4"/>
  <c r="K27" i="4"/>
  <c r="R27" i="4" s="1"/>
  <c r="A27" i="4"/>
  <c r="R26" i="4"/>
  <c r="P26" i="4"/>
  <c r="K26" i="4"/>
  <c r="P25" i="4"/>
  <c r="R25" i="4" s="1"/>
  <c r="K25" i="4"/>
  <c r="P24" i="4"/>
  <c r="K24" i="4"/>
  <c r="R24" i="4" s="1"/>
  <c r="R23" i="4"/>
  <c r="P23" i="4"/>
  <c r="K23" i="4"/>
  <c r="P22" i="4"/>
  <c r="K22" i="4"/>
  <c r="R22" i="4" s="1"/>
  <c r="P21" i="4"/>
  <c r="K21" i="4"/>
  <c r="R21" i="4" s="1"/>
  <c r="A21" i="4"/>
  <c r="A22" i="4" s="1"/>
  <c r="A23" i="4" s="1"/>
  <c r="P20" i="4"/>
  <c r="K20" i="4"/>
  <c r="Q18" i="4" s="1"/>
  <c r="A20" i="4"/>
  <c r="P19" i="4"/>
  <c r="K19" i="4"/>
  <c r="R19" i="4" s="1"/>
  <c r="A19" i="4"/>
  <c r="R18" i="4"/>
  <c r="P18" i="4"/>
  <c r="K18" i="4"/>
  <c r="A18" i="4"/>
  <c r="P17" i="4"/>
  <c r="K17" i="4"/>
  <c r="R17" i="4" s="1"/>
  <c r="P16" i="4"/>
  <c r="K16" i="4"/>
  <c r="R16" i="4" s="1"/>
  <c r="P15" i="4"/>
  <c r="K15" i="4"/>
  <c r="R15" i="4" s="1"/>
  <c r="A15" i="4"/>
  <c r="A16" i="4" s="1"/>
  <c r="A17" i="4" s="1"/>
  <c r="R14" i="4"/>
  <c r="P14" i="4"/>
  <c r="K14" i="4"/>
  <c r="P13" i="4"/>
  <c r="K13" i="4"/>
  <c r="R13" i="4" s="1"/>
  <c r="A13" i="4"/>
  <c r="A14" i="4" s="1"/>
  <c r="R12" i="4"/>
  <c r="Q12" i="4"/>
  <c r="P12" i="4"/>
  <c r="K12" i="4"/>
  <c r="A12" i="4"/>
  <c r="P11" i="4"/>
  <c r="K11" i="4"/>
  <c r="R11" i="4" s="1"/>
  <c r="P10" i="4"/>
  <c r="K10" i="4"/>
  <c r="R10" i="4" s="1"/>
  <c r="P9" i="4"/>
  <c r="K9" i="4"/>
  <c r="R9" i="4" s="1"/>
  <c r="A9" i="4"/>
  <c r="A10" i="4" s="1"/>
  <c r="A11" i="4" s="1"/>
  <c r="P8" i="4"/>
  <c r="K8" i="4"/>
  <c r="R8" i="4" s="1"/>
  <c r="P7" i="4"/>
  <c r="R7" i="4" s="1"/>
  <c r="K7" i="4"/>
  <c r="P6" i="4"/>
  <c r="P116" i="4" s="1"/>
  <c r="K6" i="4"/>
  <c r="R6" i="4" s="1"/>
  <c r="A6" i="4"/>
  <c r="A7" i="4" s="1"/>
  <c r="A8" i="4" s="1"/>
  <c r="P5" i="4"/>
  <c r="P118" i="4" s="1"/>
  <c r="K5" i="4"/>
  <c r="K118" i="4" s="1"/>
  <c r="P4" i="4"/>
  <c r="P117" i="4" s="1"/>
  <c r="K4" i="4"/>
  <c r="R4" i="4" s="1"/>
  <c r="A4" i="4"/>
  <c r="A5" i="4" s="1"/>
  <c r="R3" i="4"/>
  <c r="P3" i="4"/>
  <c r="P114" i="4" s="1"/>
  <c r="K3" i="4"/>
  <c r="K116" i="4" s="1"/>
  <c r="A3" i="4"/>
  <c r="P119" i="4" l="1"/>
  <c r="Q39" i="4"/>
  <c r="Q9" i="4"/>
  <c r="R20" i="4"/>
  <c r="Q24" i="4"/>
  <c r="Q54" i="4"/>
  <c r="R65" i="4"/>
  <c r="R87" i="4"/>
  <c r="Q102" i="4"/>
  <c r="R113" i="4"/>
  <c r="K117" i="4"/>
  <c r="K119" i="4" s="1"/>
  <c r="R5" i="4"/>
  <c r="R32" i="4"/>
  <c r="Q69" i="4"/>
  <c r="R80" i="4"/>
  <c r="Q36" i="4"/>
  <c r="Q84" i="4"/>
  <c r="Q6" i="4"/>
  <c r="Q51" i="4"/>
  <c r="Q99" i="4"/>
  <c r="Q21" i="4"/>
  <c r="Q66" i="4"/>
  <c r="Q33" i="4"/>
  <c r="Q81" i="4"/>
  <c r="Q3" i="4"/>
  <c r="Q45" i="4"/>
  <c r="Q93" i="4"/>
  <c r="Q15" i="4"/>
  <c r="Q60" i="4"/>
  <c r="Q108" i="4"/>
  <c r="Q27" i="4"/>
  <c r="Q75" i="4"/>
  <c r="Q114" i="4" l="1"/>
  <c r="O118" i="3"/>
  <c r="N118" i="3"/>
  <c r="M118" i="3"/>
  <c r="L118" i="3"/>
  <c r="J118" i="3"/>
  <c r="I118" i="3"/>
  <c r="H118" i="3"/>
  <c r="G118" i="3"/>
  <c r="F118" i="3"/>
  <c r="E118" i="3"/>
  <c r="O117" i="3"/>
  <c r="N117" i="3"/>
  <c r="M117" i="3"/>
  <c r="L117" i="3"/>
  <c r="J117" i="3"/>
  <c r="I117" i="3"/>
  <c r="H117" i="3"/>
  <c r="G117" i="3"/>
  <c r="F117" i="3"/>
  <c r="E117" i="3"/>
  <c r="O116" i="3"/>
  <c r="N116" i="3"/>
  <c r="M116" i="3"/>
  <c r="L116" i="3"/>
  <c r="J116" i="3"/>
  <c r="I116" i="3"/>
  <c r="H116" i="3"/>
  <c r="G116" i="3"/>
  <c r="F116" i="3"/>
  <c r="E116" i="3"/>
  <c r="O114" i="3"/>
  <c r="O119" i="3" s="1"/>
  <c r="N114" i="3"/>
  <c r="N119" i="3" s="1"/>
  <c r="M114" i="3"/>
  <c r="M119" i="3" s="1"/>
  <c r="L114" i="3"/>
  <c r="L119" i="3" s="1"/>
  <c r="J114" i="3"/>
  <c r="J119" i="3" s="1"/>
  <c r="I114" i="3"/>
  <c r="I119" i="3" s="1"/>
  <c r="H114" i="3"/>
  <c r="H119" i="3" s="1"/>
  <c r="G114" i="3"/>
  <c r="G119" i="3" s="1"/>
  <c r="F114" i="3"/>
  <c r="F119" i="3" s="1"/>
  <c r="E114" i="3"/>
  <c r="E119" i="3" s="1"/>
  <c r="P113" i="3"/>
  <c r="K113" i="3"/>
  <c r="Q111" i="3" s="1"/>
  <c r="P112" i="3"/>
  <c r="K112" i="3"/>
  <c r="R112" i="3" s="1"/>
  <c r="P111" i="3"/>
  <c r="R111" i="3" s="1"/>
  <c r="K111" i="3"/>
  <c r="A111" i="3"/>
  <c r="A112" i="3" s="1"/>
  <c r="A113" i="3" s="1"/>
  <c r="P110" i="3"/>
  <c r="K110" i="3"/>
  <c r="R110" i="3" s="1"/>
  <c r="R109" i="3"/>
  <c r="P109" i="3"/>
  <c r="K109" i="3"/>
  <c r="P108" i="3"/>
  <c r="K108" i="3"/>
  <c r="R108" i="3" s="1"/>
  <c r="A108" i="3"/>
  <c r="A109" i="3" s="1"/>
  <c r="A110" i="3" s="1"/>
  <c r="P107" i="3"/>
  <c r="K107" i="3"/>
  <c r="R107" i="3" s="1"/>
  <c r="P106" i="3"/>
  <c r="K106" i="3"/>
  <c r="R106" i="3" s="1"/>
  <c r="R105" i="3"/>
  <c r="P105" i="3"/>
  <c r="K105" i="3"/>
  <c r="Q105" i="3" s="1"/>
  <c r="A105" i="3"/>
  <c r="A106" i="3" s="1"/>
  <c r="A107" i="3" s="1"/>
  <c r="P104" i="3"/>
  <c r="K104" i="3"/>
  <c r="R104" i="3" s="1"/>
  <c r="P103" i="3"/>
  <c r="K103" i="3"/>
  <c r="R103" i="3" s="1"/>
  <c r="P102" i="3"/>
  <c r="K102" i="3"/>
  <c r="R102" i="3" s="1"/>
  <c r="A102" i="3"/>
  <c r="A103" i="3" s="1"/>
  <c r="A104" i="3" s="1"/>
  <c r="P101" i="3"/>
  <c r="K101" i="3"/>
  <c r="R101" i="3" s="1"/>
  <c r="P100" i="3"/>
  <c r="K100" i="3"/>
  <c r="R100" i="3" s="1"/>
  <c r="R99" i="3"/>
  <c r="P99" i="3"/>
  <c r="K99" i="3"/>
  <c r="Q99" i="3" s="1"/>
  <c r="A99" i="3"/>
  <c r="A100" i="3" s="1"/>
  <c r="A101" i="3" s="1"/>
  <c r="P98" i="3"/>
  <c r="K98" i="3"/>
  <c r="R98" i="3" s="1"/>
  <c r="P97" i="3"/>
  <c r="R97" i="3" s="1"/>
  <c r="K97" i="3"/>
  <c r="P96" i="3"/>
  <c r="K96" i="3"/>
  <c r="R96" i="3" s="1"/>
  <c r="A96" i="3"/>
  <c r="A97" i="3" s="1"/>
  <c r="A98" i="3" s="1"/>
  <c r="P95" i="3"/>
  <c r="K95" i="3"/>
  <c r="R95" i="3" s="1"/>
  <c r="P94" i="3"/>
  <c r="R94" i="3" s="1"/>
  <c r="K94" i="3"/>
  <c r="P93" i="3"/>
  <c r="K93" i="3"/>
  <c r="R93" i="3" s="1"/>
  <c r="A93" i="3"/>
  <c r="A94" i="3" s="1"/>
  <c r="A95" i="3" s="1"/>
  <c r="P92" i="3"/>
  <c r="K92" i="3"/>
  <c r="R92" i="3" s="1"/>
  <c r="P91" i="3"/>
  <c r="K91" i="3"/>
  <c r="R91" i="3" s="1"/>
  <c r="R90" i="3"/>
  <c r="P90" i="3"/>
  <c r="K90" i="3"/>
  <c r="Q90" i="3" s="1"/>
  <c r="A90" i="3"/>
  <c r="A91" i="3" s="1"/>
  <c r="A92" i="3" s="1"/>
  <c r="P89" i="3"/>
  <c r="K89" i="3"/>
  <c r="R89" i="3" s="1"/>
  <c r="R88" i="3"/>
  <c r="P88" i="3"/>
  <c r="K88" i="3"/>
  <c r="P87" i="3"/>
  <c r="K87" i="3"/>
  <c r="R87" i="3" s="1"/>
  <c r="A87" i="3"/>
  <c r="A88" i="3" s="1"/>
  <c r="A89" i="3" s="1"/>
  <c r="P86" i="3"/>
  <c r="K86" i="3"/>
  <c r="R86" i="3" s="1"/>
  <c r="P85" i="3"/>
  <c r="R85" i="3" s="1"/>
  <c r="K85" i="3"/>
  <c r="A85" i="3"/>
  <c r="A86" i="3" s="1"/>
  <c r="P84" i="3"/>
  <c r="K84" i="3"/>
  <c r="R84" i="3" s="1"/>
  <c r="A84" i="3"/>
  <c r="P83" i="3"/>
  <c r="K83" i="3"/>
  <c r="R83" i="3" s="1"/>
  <c r="P82" i="3"/>
  <c r="R82" i="3" s="1"/>
  <c r="K82" i="3"/>
  <c r="A82" i="3"/>
  <c r="A83" i="3" s="1"/>
  <c r="P81" i="3"/>
  <c r="R81" i="3" s="1"/>
  <c r="K81" i="3"/>
  <c r="Q81" i="3" s="1"/>
  <c r="A81" i="3"/>
  <c r="P80" i="3"/>
  <c r="K80" i="3"/>
  <c r="R80" i="3" s="1"/>
  <c r="R79" i="3"/>
  <c r="P79" i="3"/>
  <c r="K79" i="3"/>
  <c r="A79" i="3"/>
  <c r="A80" i="3" s="1"/>
  <c r="P78" i="3"/>
  <c r="K78" i="3"/>
  <c r="R78" i="3" s="1"/>
  <c r="A78" i="3"/>
  <c r="R77" i="3"/>
  <c r="P77" i="3"/>
  <c r="K77" i="3"/>
  <c r="P76" i="3"/>
  <c r="R76" i="3" s="1"/>
  <c r="K76" i="3"/>
  <c r="A76" i="3"/>
  <c r="A77" i="3" s="1"/>
  <c r="R75" i="3"/>
  <c r="P75" i="3"/>
  <c r="K75" i="3"/>
  <c r="Q75" i="3" s="1"/>
  <c r="A75" i="3"/>
  <c r="P74" i="3"/>
  <c r="R74" i="3" s="1"/>
  <c r="K74" i="3"/>
  <c r="A74" i="3"/>
  <c r="R73" i="3"/>
  <c r="P73" i="3"/>
  <c r="K73" i="3"/>
  <c r="A73" i="3"/>
  <c r="P72" i="3"/>
  <c r="R72" i="3" s="1"/>
  <c r="K72" i="3"/>
  <c r="Q72" i="3" s="1"/>
  <c r="A72" i="3"/>
  <c r="P71" i="3"/>
  <c r="K71" i="3"/>
  <c r="R71" i="3" s="1"/>
  <c r="P70" i="3"/>
  <c r="K70" i="3"/>
  <c r="R70" i="3" s="1"/>
  <c r="P69" i="3"/>
  <c r="K69" i="3"/>
  <c r="R69" i="3" s="1"/>
  <c r="A69" i="3"/>
  <c r="A70" i="3" s="1"/>
  <c r="A71" i="3" s="1"/>
  <c r="R68" i="3"/>
  <c r="P68" i="3"/>
  <c r="K68" i="3"/>
  <c r="P67" i="3"/>
  <c r="K67" i="3"/>
  <c r="R67" i="3" s="1"/>
  <c r="A67" i="3"/>
  <c r="A68" i="3" s="1"/>
  <c r="Q66" i="3"/>
  <c r="P66" i="3"/>
  <c r="R66" i="3" s="1"/>
  <c r="K66" i="3"/>
  <c r="A66" i="3"/>
  <c r="P65" i="3"/>
  <c r="K65" i="3"/>
  <c r="Q63" i="3" s="1"/>
  <c r="R64" i="3"/>
  <c r="P64" i="3"/>
  <c r="K64" i="3"/>
  <c r="P63" i="3"/>
  <c r="R63" i="3" s="1"/>
  <c r="K63" i="3"/>
  <c r="A63" i="3"/>
  <c r="A64" i="3" s="1"/>
  <c r="A65" i="3" s="1"/>
  <c r="R62" i="3"/>
  <c r="P62" i="3"/>
  <c r="K62" i="3"/>
  <c r="P61" i="3"/>
  <c r="K61" i="3"/>
  <c r="Q60" i="3" s="1"/>
  <c r="P60" i="3"/>
  <c r="K60" i="3"/>
  <c r="R60" i="3" s="1"/>
  <c r="A60" i="3"/>
  <c r="A61" i="3" s="1"/>
  <c r="A62" i="3" s="1"/>
  <c r="P59" i="3"/>
  <c r="K59" i="3"/>
  <c r="Q57" i="3" s="1"/>
  <c r="P58" i="3"/>
  <c r="K58" i="3"/>
  <c r="R58" i="3" s="1"/>
  <c r="R57" i="3"/>
  <c r="P57" i="3"/>
  <c r="K57" i="3"/>
  <c r="A57" i="3"/>
  <c r="A58" i="3" s="1"/>
  <c r="A59" i="3" s="1"/>
  <c r="P56" i="3"/>
  <c r="K56" i="3"/>
  <c r="R56" i="3" s="1"/>
  <c r="P55" i="3"/>
  <c r="K55" i="3"/>
  <c r="R55" i="3" s="1"/>
  <c r="P54" i="3"/>
  <c r="K54" i="3"/>
  <c r="R54" i="3" s="1"/>
  <c r="A54" i="3"/>
  <c r="A55" i="3" s="1"/>
  <c r="A56" i="3" s="1"/>
  <c r="P53" i="3"/>
  <c r="K53" i="3"/>
  <c r="R53" i="3" s="1"/>
  <c r="P52" i="3"/>
  <c r="K52" i="3"/>
  <c r="R52" i="3" s="1"/>
  <c r="R51" i="3"/>
  <c r="P51" i="3"/>
  <c r="K51" i="3"/>
  <c r="A51" i="3"/>
  <c r="A52" i="3" s="1"/>
  <c r="A53" i="3" s="1"/>
  <c r="P50" i="3"/>
  <c r="K50" i="3"/>
  <c r="R50" i="3" s="1"/>
  <c r="P49" i="3"/>
  <c r="K49" i="3"/>
  <c r="R49" i="3" s="1"/>
  <c r="P48" i="3"/>
  <c r="K48" i="3"/>
  <c r="R48" i="3" s="1"/>
  <c r="A48" i="3"/>
  <c r="A49" i="3" s="1"/>
  <c r="A50" i="3" s="1"/>
  <c r="P47" i="3"/>
  <c r="K47" i="3"/>
  <c r="R47" i="3" s="1"/>
  <c r="R46" i="3"/>
  <c r="P46" i="3"/>
  <c r="K46" i="3"/>
  <c r="P45" i="3"/>
  <c r="K45" i="3"/>
  <c r="R45" i="3" s="1"/>
  <c r="A45" i="3"/>
  <c r="A46" i="3" s="1"/>
  <c r="A47" i="3" s="1"/>
  <c r="P44" i="3"/>
  <c r="K44" i="3"/>
  <c r="R44" i="3" s="1"/>
  <c r="P43" i="3"/>
  <c r="K43" i="3"/>
  <c r="R43" i="3" s="1"/>
  <c r="A43" i="3"/>
  <c r="A44" i="3" s="1"/>
  <c r="R42" i="3"/>
  <c r="P42" i="3"/>
  <c r="K42" i="3"/>
  <c r="Q42" i="3" s="1"/>
  <c r="A42" i="3"/>
  <c r="P41" i="3"/>
  <c r="K41" i="3"/>
  <c r="R41" i="3" s="1"/>
  <c r="R40" i="3"/>
  <c r="P40" i="3"/>
  <c r="K40" i="3"/>
  <c r="P39" i="3"/>
  <c r="K39" i="3"/>
  <c r="R39" i="3" s="1"/>
  <c r="A39" i="3"/>
  <c r="A40" i="3" s="1"/>
  <c r="A41" i="3" s="1"/>
  <c r="P38" i="3"/>
  <c r="K38" i="3"/>
  <c r="R38" i="3" s="1"/>
  <c r="P37" i="3"/>
  <c r="R37" i="3" s="1"/>
  <c r="K37" i="3"/>
  <c r="A37" i="3"/>
  <c r="A38" i="3" s="1"/>
  <c r="P36" i="3"/>
  <c r="K36" i="3"/>
  <c r="R36" i="3" s="1"/>
  <c r="A36" i="3"/>
  <c r="R35" i="3"/>
  <c r="P35" i="3"/>
  <c r="K35" i="3"/>
  <c r="P34" i="3"/>
  <c r="R34" i="3" s="1"/>
  <c r="K34" i="3"/>
  <c r="A34" i="3"/>
  <c r="A35" i="3" s="1"/>
  <c r="P33" i="3"/>
  <c r="R33" i="3" s="1"/>
  <c r="K33" i="3"/>
  <c r="Q33" i="3" s="1"/>
  <c r="A33" i="3"/>
  <c r="P32" i="3"/>
  <c r="K32" i="3"/>
  <c r="R32" i="3" s="1"/>
  <c r="A32" i="3"/>
  <c r="R31" i="3"/>
  <c r="P31" i="3"/>
  <c r="K31" i="3"/>
  <c r="A31" i="3"/>
  <c r="P30" i="3"/>
  <c r="K30" i="3"/>
  <c r="R30" i="3" s="1"/>
  <c r="A30" i="3"/>
  <c r="R29" i="3"/>
  <c r="P29" i="3"/>
  <c r="K29" i="3"/>
  <c r="P28" i="3"/>
  <c r="K28" i="3"/>
  <c r="R28" i="3" s="1"/>
  <c r="A28" i="3"/>
  <c r="A29" i="3" s="1"/>
  <c r="R27" i="3"/>
  <c r="P27" i="3"/>
  <c r="K27" i="3"/>
  <c r="Q27" i="3" s="1"/>
  <c r="A27" i="3"/>
  <c r="P26" i="3"/>
  <c r="R26" i="3" s="1"/>
  <c r="K26" i="3"/>
  <c r="R25" i="3"/>
  <c r="P25" i="3"/>
  <c r="K25" i="3"/>
  <c r="P24" i="3"/>
  <c r="K24" i="3"/>
  <c r="R24" i="3" s="1"/>
  <c r="R23" i="3"/>
  <c r="P23" i="3"/>
  <c r="K23" i="3"/>
  <c r="P22" i="3"/>
  <c r="K22" i="3"/>
  <c r="R22" i="3" s="1"/>
  <c r="A22" i="3"/>
  <c r="A23" i="3" s="1"/>
  <c r="R21" i="3"/>
  <c r="Q21" i="3"/>
  <c r="P21" i="3"/>
  <c r="K21" i="3"/>
  <c r="A21" i="3"/>
  <c r="P20" i="3"/>
  <c r="K20" i="3"/>
  <c r="Q18" i="3" s="1"/>
  <c r="R19" i="3"/>
  <c r="P19" i="3"/>
  <c r="K19" i="3"/>
  <c r="P18" i="3"/>
  <c r="R18" i="3" s="1"/>
  <c r="K18" i="3"/>
  <c r="A18" i="3"/>
  <c r="A19" i="3" s="1"/>
  <c r="A20" i="3" s="1"/>
  <c r="R17" i="3"/>
  <c r="P17" i="3"/>
  <c r="K17" i="3"/>
  <c r="P16" i="3"/>
  <c r="K16" i="3"/>
  <c r="R16" i="3" s="1"/>
  <c r="P15" i="3"/>
  <c r="K15" i="3"/>
  <c r="R15" i="3" s="1"/>
  <c r="A15" i="3"/>
  <c r="A16" i="3" s="1"/>
  <c r="A17" i="3" s="1"/>
  <c r="P14" i="3"/>
  <c r="K14" i="3"/>
  <c r="R14" i="3" s="1"/>
  <c r="P13" i="3"/>
  <c r="K13" i="3"/>
  <c r="R13" i="3" s="1"/>
  <c r="R12" i="3"/>
  <c r="P12" i="3"/>
  <c r="K12" i="3"/>
  <c r="A12" i="3"/>
  <c r="A13" i="3" s="1"/>
  <c r="A14" i="3" s="1"/>
  <c r="P11" i="3"/>
  <c r="K11" i="3"/>
  <c r="R11" i="3" s="1"/>
  <c r="P10" i="3"/>
  <c r="R10" i="3" s="1"/>
  <c r="K10" i="3"/>
  <c r="P9" i="3"/>
  <c r="K9" i="3"/>
  <c r="R9" i="3" s="1"/>
  <c r="A9" i="3"/>
  <c r="A10" i="3" s="1"/>
  <c r="A11" i="3" s="1"/>
  <c r="P8" i="3"/>
  <c r="K8" i="3"/>
  <c r="R8" i="3" s="1"/>
  <c r="P7" i="3"/>
  <c r="K7" i="3"/>
  <c r="R7" i="3" s="1"/>
  <c r="R6" i="3"/>
  <c r="P6" i="3"/>
  <c r="K6" i="3"/>
  <c r="A6" i="3"/>
  <c r="A7" i="3" s="1"/>
  <c r="A8" i="3" s="1"/>
  <c r="P5" i="3"/>
  <c r="P118" i="3" s="1"/>
  <c r="K5" i="3"/>
  <c r="K118" i="3" s="1"/>
  <c r="A5" i="3"/>
  <c r="P4" i="3"/>
  <c r="P117" i="3" s="1"/>
  <c r="K4" i="3"/>
  <c r="R4" i="3" s="1"/>
  <c r="A4" i="3"/>
  <c r="P3" i="3"/>
  <c r="P114" i="3" s="1"/>
  <c r="K3" i="3"/>
  <c r="R3" i="3" s="1"/>
  <c r="A3" i="3"/>
  <c r="R5" i="3" l="1"/>
  <c r="Q39" i="3"/>
  <c r="R61" i="3"/>
  <c r="Q87" i="3"/>
  <c r="Q9" i="3"/>
  <c r="R20" i="3"/>
  <c r="Q24" i="3"/>
  <c r="Q54" i="3"/>
  <c r="R65" i="3"/>
  <c r="Q102" i="3"/>
  <c r="R113" i="3"/>
  <c r="K117" i="3"/>
  <c r="Q69" i="3"/>
  <c r="Q12" i="3"/>
  <c r="Q36" i="3"/>
  <c r="Q84" i="3"/>
  <c r="Q6" i="3"/>
  <c r="Q51" i="3"/>
  <c r="K116" i="3"/>
  <c r="Q48" i="3"/>
  <c r="R59" i="3"/>
  <c r="Q96" i="3"/>
  <c r="Q3" i="3"/>
  <c r="K114" i="3"/>
  <c r="Q30" i="3"/>
  <c r="Q78" i="3"/>
  <c r="Q45" i="3"/>
  <c r="Q93" i="3"/>
  <c r="P116" i="3"/>
  <c r="P119" i="3" s="1"/>
  <c r="Q15" i="3"/>
  <c r="Q108" i="3"/>
  <c r="K119" i="3" l="1"/>
  <c r="Q114" i="3"/>
  <c r="U121" i="1" l="1"/>
  <c r="T121" i="1"/>
  <c r="S121" i="1"/>
  <c r="R121" i="1"/>
  <c r="Q121" i="1"/>
  <c r="N121" i="1"/>
  <c r="M121" i="1"/>
  <c r="L121" i="1"/>
  <c r="K121" i="1"/>
  <c r="J121" i="1"/>
  <c r="I121" i="1"/>
  <c r="F121" i="1"/>
  <c r="P120" i="1"/>
  <c r="G120" i="1"/>
  <c r="F120" i="1"/>
  <c r="U119" i="1"/>
  <c r="R119" i="1"/>
  <c r="P119" i="1"/>
  <c r="N119" i="1"/>
  <c r="M119" i="1"/>
  <c r="L119" i="1"/>
  <c r="K119" i="1"/>
  <c r="J119" i="1"/>
  <c r="I119" i="1"/>
  <c r="H119" i="1"/>
  <c r="G119" i="1"/>
  <c r="O114" i="1"/>
  <c r="A114" i="1"/>
  <c r="O111" i="1"/>
  <c r="A111" i="1"/>
  <c r="O108" i="1"/>
  <c r="A108" i="1"/>
  <c r="A109" i="1" s="1"/>
  <c r="A110" i="1" s="1"/>
  <c r="A105" i="1"/>
  <c r="A102" i="1"/>
  <c r="A99" i="1"/>
  <c r="A100" i="1" s="1"/>
  <c r="V96" i="1"/>
  <c r="O96" i="1"/>
  <c r="A96" i="1"/>
  <c r="A97" i="1" s="1"/>
  <c r="A98" i="1" s="1"/>
  <c r="A93" i="1"/>
  <c r="A90" i="1"/>
  <c r="A91" i="1" s="1"/>
  <c r="O87" i="1"/>
  <c r="A87" i="1"/>
  <c r="O84" i="1"/>
  <c r="A84" i="1"/>
  <c r="A85" i="1" s="1"/>
  <c r="A81" i="1"/>
  <c r="O78" i="1"/>
  <c r="A78" i="1"/>
  <c r="A75" i="1"/>
  <c r="O72" i="1"/>
  <c r="A72" i="1"/>
  <c r="A73" i="1" s="1"/>
  <c r="A69" i="1"/>
  <c r="V66" i="1"/>
  <c r="A66" i="1"/>
  <c r="A67" i="1" s="1"/>
  <c r="A63" i="1"/>
  <c r="O60" i="1"/>
  <c r="A60" i="1"/>
  <c r="A61" i="1" s="1"/>
  <c r="A58" i="1"/>
  <c r="A57" i="1"/>
  <c r="A54" i="1"/>
  <c r="A51" i="1"/>
  <c r="A52" i="1" s="1"/>
  <c r="O48" i="1"/>
  <c r="A48" i="1"/>
  <c r="A49" i="1" s="1"/>
  <c r="A45" i="1"/>
  <c r="O45" i="1" s="1"/>
  <c r="A42" i="1"/>
  <c r="A39" i="1"/>
  <c r="O36" i="1"/>
  <c r="A36" i="1"/>
  <c r="A37" i="1" s="1"/>
  <c r="A38" i="1" s="1"/>
  <c r="A33" i="1"/>
  <c r="A34" i="1" s="1"/>
  <c r="A30" i="1"/>
  <c r="V29" i="1"/>
  <c r="A28" i="1"/>
  <c r="A29" i="1" s="1"/>
  <c r="O27" i="1"/>
  <c r="A27" i="1"/>
  <c r="X26" i="1"/>
  <c r="V26" i="1"/>
  <c r="O26" i="1"/>
  <c r="V25" i="1"/>
  <c r="V24" i="1"/>
  <c r="O24" i="1"/>
  <c r="A21" i="1"/>
  <c r="A22" i="1" s="1"/>
  <c r="A18" i="1"/>
  <c r="A19" i="1" s="1"/>
  <c r="A15" i="1"/>
  <c r="A16" i="1" s="1"/>
  <c r="A12" i="1"/>
  <c r="A10" i="1"/>
  <c r="O9" i="1"/>
  <c r="A9" i="1"/>
  <c r="A6" i="1"/>
  <c r="A3" i="1"/>
  <c r="A23" i="1" l="1"/>
  <c r="X24" i="1"/>
  <c r="O6" i="1"/>
  <c r="V38" i="1"/>
  <c r="O49" i="1"/>
  <c r="A50" i="1"/>
  <c r="A62" i="1"/>
  <c r="V61" i="1"/>
  <c r="V34" i="1"/>
  <c r="V33" i="1"/>
  <c r="V9" i="1"/>
  <c r="X9" i="1" s="1"/>
  <c r="A11" i="1"/>
  <c r="O10" i="1"/>
  <c r="V16" i="1"/>
  <c r="O18" i="1"/>
  <c r="A20" i="1"/>
  <c r="A31" i="1"/>
  <c r="A74" i="1"/>
  <c r="A35" i="1"/>
  <c r="O25" i="1"/>
  <c r="A4" i="1"/>
  <c r="O3" i="1"/>
  <c r="A13" i="1"/>
  <c r="O12" i="1"/>
  <c r="A17" i="1"/>
  <c r="V18" i="1"/>
  <c r="V21" i="1"/>
  <c r="A40" i="1"/>
  <c r="A7" i="1"/>
  <c r="O21" i="1"/>
  <c r="A59" i="1"/>
  <c r="V36" i="1"/>
  <c r="X36" i="1" s="1"/>
  <c r="A101" i="1"/>
  <c r="V100" i="1"/>
  <c r="O66" i="1"/>
  <c r="V28" i="1"/>
  <c r="V27" i="1"/>
  <c r="X27" i="1" s="1"/>
  <c r="O28" i="1"/>
  <c r="V48" i="1"/>
  <c r="X48" i="1" s="1"/>
  <c r="V52" i="1"/>
  <c r="V51" i="1"/>
  <c r="A53" i="1"/>
  <c r="O52" i="1"/>
  <c r="X52" i="1" s="1"/>
  <c r="A55" i="1"/>
  <c r="O54" i="1"/>
  <c r="O75" i="1"/>
  <c r="A76" i="1"/>
  <c r="A103" i="1"/>
  <c r="O102" i="1"/>
  <c r="A82" i="1"/>
  <c r="X96" i="1"/>
  <c r="V85" i="1"/>
  <c r="A46" i="1"/>
  <c r="V60" i="1"/>
  <c r="X60" i="1" s="1"/>
  <c r="O85" i="1"/>
  <c r="A86" i="1"/>
  <c r="O90" i="1"/>
  <c r="O42" i="1"/>
  <c r="A43" i="1"/>
  <c r="V110" i="1"/>
  <c r="O110" i="1"/>
  <c r="X110" i="1" s="1"/>
  <c r="O63" i="1"/>
  <c r="A64" i="1"/>
  <c r="V67" i="1"/>
  <c r="A68" i="1"/>
  <c r="A70" i="1"/>
  <c r="O69" i="1"/>
  <c r="O51" i="1"/>
  <c r="V98" i="1"/>
  <c r="O98" i="1"/>
  <c r="V84" i="1"/>
  <c r="X84" i="1" s="1"/>
  <c r="A92" i="1"/>
  <c r="O99" i="1"/>
  <c r="V99" i="1"/>
  <c r="V72" i="1"/>
  <c r="X72" i="1" s="1"/>
  <c r="A79" i="1"/>
  <c r="A106" i="1"/>
  <c r="O105" i="1"/>
  <c r="A94" i="1"/>
  <c r="A112" i="1"/>
  <c r="A88" i="1"/>
  <c r="V108" i="1"/>
  <c r="X108" i="1" s="1"/>
  <c r="A115" i="1"/>
  <c r="X98" i="1" l="1"/>
  <c r="X85" i="1"/>
  <c r="X51" i="1"/>
  <c r="V68" i="1"/>
  <c r="V86" i="1"/>
  <c r="V45" i="1"/>
  <c r="X45" i="1" s="1"/>
  <c r="A47" i="1"/>
  <c r="O91" i="1"/>
  <c r="V92" i="1"/>
  <c r="O81" i="1"/>
  <c r="V58" i="1"/>
  <c r="A8" i="1"/>
  <c r="V6" i="1"/>
  <c r="X6" i="1" s="1"/>
  <c r="O7" i="1"/>
  <c r="V74" i="1"/>
  <c r="X18" i="1"/>
  <c r="O61" i="1"/>
  <c r="O29" i="1"/>
  <c r="X29" i="1" s="1"/>
  <c r="A14" i="1"/>
  <c r="V13" i="1"/>
  <c r="V12" i="1"/>
  <c r="X12" i="1" s="1"/>
  <c r="V35" i="1"/>
  <c r="O35" i="1"/>
  <c r="V91" i="1"/>
  <c r="O57" i="1"/>
  <c r="V101" i="1"/>
  <c r="O101" i="1"/>
  <c r="X21" i="1"/>
  <c r="O37" i="1"/>
  <c r="O34" i="1"/>
  <c r="X34" i="1" s="1"/>
  <c r="V62" i="1"/>
  <c r="O62" i="1"/>
  <c r="O19" i="1"/>
  <c r="O23" i="1"/>
  <c r="V23" i="1"/>
  <c r="A116" i="1"/>
  <c r="V114" i="1"/>
  <c r="X114" i="1" s="1"/>
  <c r="O97" i="1"/>
  <c r="A107" i="1"/>
  <c r="V105" i="1"/>
  <c r="X105" i="1" s="1"/>
  <c r="A83" i="1"/>
  <c r="V81" i="1"/>
  <c r="A80" i="1"/>
  <c r="V78" i="1"/>
  <c r="X78" i="1" s="1"/>
  <c r="A71" i="1"/>
  <c r="O33" i="1"/>
  <c r="V90" i="1"/>
  <c r="X90" i="1" s="1"/>
  <c r="A56" i="1"/>
  <c r="V55" i="1"/>
  <c r="O53" i="1"/>
  <c r="X53" i="1" s="1"/>
  <c r="V53" i="1"/>
  <c r="X66" i="1"/>
  <c r="O39" i="1"/>
  <c r="O16" i="1"/>
  <c r="X16" i="1" s="1"/>
  <c r="V10" i="1"/>
  <c r="X10" i="1" s="1"/>
  <c r="V111" i="1"/>
  <c r="X111" i="1" s="1"/>
  <c r="V112" i="1"/>
  <c r="A113" i="1"/>
  <c r="V59" i="1"/>
  <c r="O59" i="1"/>
  <c r="X59" i="1" s="1"/>
  <c r="A5" i="1"/>
  <c r="V20" i="1"/>
  <c r="O20" i="1"/>
  <c r="X99" i="1"/>
  <c r="V109" i="1"/>
  <c r="X28" i="1"/>
  <c r="O109" i="1"/>
  <c r="V69" i="1"/>
  <c r="X69" i="1" s="1"/>
  <c r="O100" i="1"/>
  <c r="X100" i="1" s="1"/>
  <c r="V37" i="1"/>
  <c r="T120" i="1"/>
  <c r="V73" i="1"/>
  <c r="V50" i="1"/>
  <c r="T119" i="1"/>
  <c r="T117" i="1"/>
  <c r="E119" i="1"/>
  <c r="V22" i="1"/>
  <c r="A95" i="1"/>
  <c r="V93" i="1"/>
  <c r="V63" i="1"/>
  <c r="V64" i="1"/>
  <c r="A65" i="1"/>
  <c r="X63" i="1"/>
  <c r="A44" i="1"/>
  <c r="V42" i="1"/>
  <c r="X42" i="1" s="1"/>
  <c r="V87" i="1"/>
  <c r="X87" i="1" s="1"/>
  <c r="A89" i="1"/>
  <c r="V97" i="1"/>
  <c r="O93" i="1"/>
  <c r="O67" i="1"/>
  <c r="X67" i="1" s="1"/>
  <c r="V75" i="1"/>
  <c r="X75" i="1" s="1"/>
  <c r="A77" i="1"/>
  <c r="V54" i="1"/>
  <c r="X54" i="1" s="1"/>
  <c r="V39" i="1"/>
  <c r="A41" i="1"/>
  <c r="V19" i="1"/>
  <c r="V15" i="1"/>
  <c r="F117" i="1"/>
  <c r="F119" i="1"/>
  <c r="O73" i="1"/>
  <c r="O30" i="1"/>
  <c r="V11" i="1"/>
  <c r="O38" i="1"/>
  <c r="X38" i="1" s="1"/>
  <c r="O22" i="1"/>
  <c r="W27" i="1"/>
  <c r="A104" i="1"/>
  <c r="V102" i="1"/>
  <c r="X102" i="1" s="1"/>
  <c r="V57" i="1"/>
  <c r="O58" i="1"/>
  <c r="X58" i="1" s="1"/>
  <c r="V17" i="1"/>
  <c r="O17" i="1"/>
  <c r="X17" i="1" s="1"/>
  <c r="O15" i="1"/>
  <c r="X25" i="1"/>
  <c r="W24" i="1"/>
  <c r="A32" i="1"/>
  <c r="V30" i="1"/>
  <c r="Q119" i="1"/>
  <c r="V49" i="1"/>
  <c r="X49" i="1" s="1"/>
  <c r="W18" i="1" l="1"/>
  <c r="F122" i="1"/>
  <c r="X22" i="1"/>
  <c r="W99" i="1"/>
  <c r="V104" i="1"/>
  <c r="V77" i="1"/>
  <c r="V94" i="1"/>
  <c r="O50" i="1"/>
  <c r="H121" i="1"/>
  <c r="I120" i="1"/>
  <c r="I117" i="1"/>
  <c r="O112" i="1"/>
  <c r="V70" i="1"/>
  <c r="O79" i="1"/>
  <c r="O83" i="1"/>
  <c r="V83" i="1"/>
  <c r="X37" i="1"/>
  <c r="W36" i="1"/>
  <c r="O43" i="1"/>
  <c r="X30" i="1"/>
  <c r="V41" i="1"/>
  <c r="K120" i="1"/>
  <c r="K117" i="1"/>
  <c r="U120" i="1"/>
  <c r="U117" i="1"/>
  <c r="V80" i="1"/>
  <c r="O82" i="1"/>
  <c r="X23" i="1"/>
  <c r="O13" i="1"/>
  <c r="V7" i="1"/>
  <c r="X7" i="1" s="1"/>
  <c r="V46" i="1"/>
  <c r="E120" i="1"/>
  <c r="O4" i="1"/>
  <c r="O31" i="1"/>
  <c r="V44" i="1"/>
  <c r="S119" i="1"/>
  <c r="S117" i="1"/>
  <c r="V3" i="1"/>
  <c r="X39" i="1"/>
  <c r="O70" i="1"/>
  <c r="O71" i="1"/>
  <c r="V71" i="1"/>
  <c r="O115" i="1"/>
  <c r="W21" i="1"/>
  <c r="V14" i="1"/>
  <c r="O92" i="1"/>
  <c r="O68" i="1"/>
  <c r="X68" i="1" s="1"/>
  <c r="V32" i="1"/>
  <c r="V103" i="1"/>
  <c r="X73" i="1"/>
  <c r="V76" i="1"/>
  <c r="O89" i="1"/>
  <c r="V89" i="1"/>
  <c r="V65" i="1"/>
  <c r="V95" i="1"/>
  <c r="Q120" i="1"/>
  <c r="V4" i="1"/>
  <c r="Q117" i="1"/>
  <c r="J120" i="1"/>
  <c r="J117" i="1"/>
  <c r="V79" i="1"/>
  <c r="V116" i="1"/>
  <c r="X19" i="1"/>
  <c r="X101" i="1"/>
  <c r="X35" i="1"/>
  <c r="O74" i="1"/>
  <c r="X74" i="1" s="1"/>
  <c r="O46" i="1"/>
  <c r="W51" i="1"/>
  <c r="V31" i="1"/>
  <c r="O76" i="1"/>
  <c r="O88" i="1"/>
  <c r="O94" i="1"/>
  <c r="X94" i="1" s="1"/>
  <c r="X20" i="1"/>
  <c r="H120" i="1"/>
  <c r="H117" i="1"/>
  <c r="N117" i="1"/>
  <c r="N120" i="1"/>
  <c r="X62" i="1"/>
  <c r="O55" i="1"/>
  <c r="X93" i="1"/>
  <c r="O64" i="1"/>
  <c r="T122" i="1"/>
  <c r="S120" i="1"/>
  <c r="V113" i="1"/>
  <c r="O113" i="1"/>
  <c r="V56" i="1"/>
  <c r="V82" i="1"/>
  <c r="V106" i="1"/>
  <c r="V115" i="1"/>
  <c r="X81" i="1"/>
  <c r="W81" i="1"/>
  <c r="X91" i="1"/>
  <c r="O86" i="1"/>
  <c r="M117" i="1"/>
  <c r="V107" i="1"/>
  <c r="O107" i="1"/>
  <c r="X61" i="1"/>
  <c r="W60" i="1"/>
  <c r="X57" i="1"/>
  <c r="W57" i="1"/>
  <c r="X15" i="1"/>
  <c r="W15" i="1"/>
  <c r="O103" i="1"/>
  <c r="O11" i="1"/>
  <c r="O40" i="1"/>
  <c r="V40" i="1"/>
  <c r="V88" i="1"/>
  <c r="V43" i="1"/>
  <c r="X109" i="1"/>
  <c r="W108" i="1"/>
  <c r="L120" i="1"/>
  <c r="L117" i="1"/>
  <c r="R120" i="1"/>
  <c r="R117" i="1"/>
  <c r="X33" i="1"/>
  <c r="W33" i="1"/>
  <c r="X97" i="1"/>
  <c r="W96" i="1"/>
  <c r="V8" i="1"/>
  <c r="O8" i="1"/>
  <c r="V47" i="1"/>
  <c r="O119" i="1"/>
  <c r="H122" i="1" l="1"/>
  <c r="X40" i="1"/>
  <c r="O47" i="1"/>
  <c r="X47" i="1" s="1"/>
  <c r="O56" i="1"/>
  <c r="X56" i="1" s="1"/>
  <c r="X64" i="1"/>
  <c r="X92" i="1"/>
  <c r="W90" i="1"/>
  <c r="M120" i="1"/>
  <c r="M122" i="1" s="1"/>
  <c r="U122" i="1"/>
  <c r="X50" i="1"/>
  <c r="W48" i="1"/>
  <c r="X46" i="1"/>
  <c r="O106" i="1"/>
  <c r="R122" i="1"/>
  <c r="X86" i="1"/>
  <c r="W84" i="1"/>
  <c r="W66" i="1"/>
  <c r="O95" i="1"/>
  <c r="X95" i="1" s="1"/>
  <c r="W72" i="1"/>
  <c r="O14" i="1"/>
  <c r="X14" i="1" s="1"/>
  <c r="X70" i="1"/>
  <c r="W69" i="1"/>
  <c r="X43" i="1"/>
  <c r="X112" i="1"/>
  <c r="W111" i="1"/>
  <c r="X103" i="1"/>
  <c r="N122" i="1"/>
  <c r="O32" i="1"/>
  <c r="X32" i="1" s="1"/>
  <c r="J122" i="1"/>
  <c r="O65" i="1"/>
  <c r="X65" i="1" s="1"/>
  <c r="O44" i="1"/>
  <c r="X44" i="1" s="1"/>
  <c r="X13" i="1"/>
  <c r="W12" i="1"/>
  <c r="K122" i="1"/>
  <c r="I122" i="1"/>
  <c r="O77" i="1"/>
  <c r="X77" i="1" s="1"/>
  <c r="X113" i="1"/>
  <c r="X55" i="1"/>
  <c r="X88" i="1"/>
  <c r="W87" i="1"/>
  <c r="X76" i="1"/>
  <c r="Q122" i="1"/>
  <c r="V119" i="1"/>
  <c r="X3" i="1"/>
  <c r="X31" i="1"/>
  <c r="X82" i="1"/>
  <c r="E121" i="1"/>
  <c r="O5" i="1"/>
  <c r="X115" i="1"/>
  <c r="S122" i="1"/>
  <c r="E117" i="1"/>
  <c r="O41" i="1"/>
  <c r="V120" i="1"/>
  <c r="O116" i="1"/>
  <c r="X116" i="1" s="1"/>
  <c r="X89" i="1"/>
  <c r="O120" i="1"/>
  <c r="X4" i="1"/>
  <c r="X83" i="1"/>
  <c r="G117" i="1"/>
  <c r="G121" i="1"/>
  <c r="X8" i="1"/>
  <c r="W6" i="1"/>
  <c r="L122" i="1"/>
  <c r="X11" i="1"/>
  <c r="W9" i="1"/>
  <c r="X107" i="1"/>
  <c r="X71" i="1"/>
  <c r="O80" i="1"/>
  <c r="X80" i="1" s="1"/>
  <c r="X79" i="1"/>
  <c r="P121" i="1"/>
  <c r="P117" i="1"/>
  <c r="V5" i="1"/>
  <c r="V121" i="1" s="1"/>
  <c r="O104" i="1"/>
  <c r="X104" i="1" s="1"/>
  <c r="W54" i="1" l="1"/>
  <c r="W45" i="1"/>
  <c r="W63" i="1"/>
  <c r="W42" i="1"/>
  <c r="W78" i="1"/>
  <c r="O121" i="1"/>
  <c r="X5" i="1"/>
  <c r="W75" i="1"/>
  <c r="W102" i="1"/>
  <c r="X106" i="1"/>
  <c r="W105" i="1"/>
  <c r="G122" i="1"/>
  <c r="X41" i="1"/>
  <c r="W39" i="1"/>
  <c r="O117" i="1"/>
  <c r="E122" i="1"/>
  <c r="W93" i="1"/>
  <c r="W3" i="1"/>
  <c r="P122" i="1"/>
  <c r="W114" i="1"/>
  <c r="V117" i="1"/>
  <c r="V122" i="1" s="1"/>
  <c r="W30" i="1"/>
  <c r="O122" i="1" l="1"/>
  <c r="W117" i="1"/>
</calcChain>
</file>

<file path=xl/sharedStrings.xml><?xml version="1.0" encoding="utf-8"?>
<sst xmlns="http://schemas.openxmlformats.org/spreadsheetml/2006/main" count="955" uniqueCount="129">
  <si>
    <r>
      <t>108</t>
    </r>
    <r>
      <rPr>
        <sz val="20"/>
        <rFont val="細明體"/>
        <family val="3"/>
        <charset val="136"/>
      </rPr>
      <t>年度技專校院資料庫</t>
    </r>
    <r>
      <rPr>
        <sz val="20"/>
        <rFont val="Times New Roman"/>
        <family val="1"/>
      </rPr>
      <t>(</t>
    </r>
    <r>
      <rPr>
        <sz val="20"/>
        <rFont val="細明體"/>
        <family val="3"/>
        <charset val="136"/>
      </rPr>
      <t>校內經費</t>
    </r>
    <r>
      <rPr>
        <sz val="20"/>
        <rFont val="Times New Roman"/>
        <family val="1"/>
      </rPr>
      <t>)</t>
    </r>
    <phoneticPr fontId="4" type="noConversion"/>
  </si>
  <si>
    <r>
      <t>108</t>
    </r>
    <r>
      <rPr>
        <sz val="20"/>
        <rFont val="細明體"/>
        <family val="3"/>
        <charset val="136"/>
      </rPr>
      <t>年度技專校院資料庫</t>
    </r>
    <r>
      <rPr>
        <sz val="20"/>
        <rFont val="Times New Roman"/>
        <family val="1"/>
      </rPr>
      <t>(</t>
    </r>
    <r>
      <rPr>
        <sz val="20"/>
        <rFont val="細明體"/>
        <family val="3"/>
        <charset val="136"/>
      </rPr>
      <t>教育部補助經費</t>
    </r>
    <r>
      <rPr>
        <sz val="20"/>
        <rFont val="Times New Roman"/>
        <family val="1"/>
      </rPr>
      <t>)</t>
    </r>
    <phoneticPr fontId="4" type="noConversion"/>
  </si>
  <si>
    <r>
      <t>107</t>
    </r>
    <r>
      <rPr>
        <sz val="12"/>
        <rFont val="標楷體"/>
        <family val="4"/>
        <charset val="136"/>
      </rPr>
      <t>年度</t>
    </r>
    <phoneticPr fontId="9" type="noConversion"/>
  </si>
  <si>
    <r>
      <rPr>
        <sz val="12"/>
        <rFont val="標楷體"/>
        <family val="4"/>
        <charset val="136"/>
      </rPr>
      <t>各系所單位</t>
    </r>
    <phoneticPr fontId="9" type="noConversion"/>
  </si>
  <si>
    <r>
      <rPr>
        <sz val="12"/>
        <rFont val="標楷體"/>
        <family val="4"/>
        <charset val="136"/>
      </rPr>
      <t>經費類別</t>
    </r>
    <phoneticPr fontId="9" type="noConversion"/>
  </si>
  <si>
    <r>
      <rPr>
        <sz val="12"/>
        <color rgb="FFFF0000"/>
        <rFont val="標楷體"/>
        <family val="4"/>
        <charset val="136"/>
      </rPr>
      <t>部門預算</t>
    </r>
    <r>
      <rPr>
        <sz val="12"/>
        <color rgb="FFFF0000"/>
        <rFont val="Times New Roman"/>
        <family val="1"/>
      </rPr>
      <t>-</t>
    </r>
    <r>
      <rPr>
        <sz val="12"/>
        <color rgb="FFFF0000"/>
        <rFont val="標楷體"/>
        <family val="4"/>
        <charset val="136"/>
      </rPr>
      <t>系</t>
    </r>
    <r>
      <rPr>
        <sz val="12"/>
        <color rgb="FFFF0000"/>
        <rFont val="Times New Roman"/>
        <family val="1"/>
      </rPr>
      <t/>
    </r>
    <phoneticPr fontId="4" type="noConversion"/>
  </si>
  <si>
    <t>研發處設備費</t>
    <phoneticPr fontId="4" type="noConversion"/>
  </si>
  <si>
    <t>國外旅費</t>
    <phoneticPr fontId="9" type="noConversion"/>
  </si>
  <si>
    <r>
      <rPr>
        <sz val="12"/>
        <color rgb="FFFF0000"/>
        <rFont val="標楷體"/>
        <family val="4"/>
        <charset val="136"/>
      </rPr>
      <t>研發處</t>
    </r>
    <r>
      <rPr>
        <sz val="12"/>
        <color rgb="FFFF0000"/>
        <rFont val="Times New Roman"/>
        <family val="1"/>
      </rPr>
      <t>-</t>
    </r>
    <r>
      <rPr>
        <sz val="12"/>
        <color rgb="FFFF0000"/>
        <rFont val="標楷體"/>
        <family val="4"/>
        <charset val="136"/>
      </rPr>
      <t>產學合作統籌款</t>
    </r>
    <phoneticPr fontId="4" type="noConversion"/>
  </si>
  <si>
    <r>
      <rPr>
        <sz val="12"/>
        <color rgb="FFFF0000"/>
        <rFont val="標楷體"/>
        <family val="4"/>
        <charset val="136"/>
      </rPr>
      <t>研發處</t>
    </r>
    <r>
      <rPr>
        <sz val="12"/>
        <color rgb="FFFF0000"/>
        <rFont val="Times New Roman"/>
        <family val="1"/>
      </rPr>
      <t>-</t>
    </r>
    <r>
      <rPr>
        <sz val="12"/>
        <color rgb="FFFF0000"/>
        <rFont val="標楷體"/>
        <family val="4"/>
        <charset val="136"/>
      </rPr>
      <t>獎助績優教師人事費補助</t>
    </r>
    <phoneticPr fontId="4" type="noConversion"/>
  </si>
  <si>
    <r>
      <rPr>
        <sz val="12"/>
        <color rgb="FFFF0000"/>
        <rFont val="標楷體"/>
        <family val="4"/>
        <charset val="136"/>
      </rPr>
      <t>研發處</t>
    </r>
    <r>
      <rPr>
        <sz val="12"/>
        <color rgb="FFFF0000"/>
        <rFont val="Times New Roman"/>
        <family val="1"/>
      </rPr>
      <t>-</t>
    </r>
    <r>
      <rPr>
        <sz val="12"/>
        <color rgb="FFFF0000"/>
        <rFont val="標楷體"/>
        <family val="4"/>
        <charset val="136"/>
      </rPr>
      <t>專案計畫配合款</t>
    </r>
    <phoneticPr fontId="9" type="noConversion"/>
  </si>
  <si>
    <r>
      <rPr>
        <sz val="12"/>
        <color rgb="FFFF0000"/>
        <rFont val="細明體"/>
        <family val="3"/>
        <charset val="136"/>
      </rPr>
      <t>研發處</t>
    </r>
    <r>
      <rPr>
        <sz val="12"/>
        <color rgb="FFFF0000"/>
        <rFont val="Times New Roman"/>
        <family val="1"/>
      </rPr>
      <t>-</t>
    </r>
    <r>
      <rPr>
        <sz val="12"/>
        <color rgb="FFFF0000"/>
        <rFont val="細明體"/>
        <family val="3"/>
        <charset val="136"/>
      </rPr>
      <t>師生論文獎勵</t>
    </r>
    <phoneticPr fontId="4" type="noConversion"/>
  </si>
  <si>
    <r>
      <rPr>
        <sz val="12"/>
        <color rgb="FFFF0000"/>
        <rFont val="細明體"/>
        <family val="3"/>
        <charset val="136"/>
      </rPr>
      <t>研發處</t>
    </r>
    <r>
      <rPr>
        <sz val="12"/>
        <color rgb="FFFF0000"/>
        <rFont val="Times New Roman"/>
        <family val="1"/>
      </rPr>
      <t>-</t>
    </r>
    <r>
      <rPr>
        <sz val="12"/>
        <color rgb="FFFF0000"/>
        <rFont val="細明體"/>
        <family val="3"/>
        <charset val="136"/>
      </rPr>
      <t>優秀研究人才彈性薪資</t>
    </r>
    <phoneticPr fontId="4" type="noConversion"/>
  </si>
  <si>
    <t>捐贈計畫支用數</t>
    <phoneticPr fontId="9" type="noConversion"/>
  </si>
  <si>
    <r>
      <rPr>
        <sz val="12"/>
        <color rgb="FFFF0000"/>
        <rFont val="標楷體"/>
        <family val="4"/>
        <charset val="136"/>
      </rPr>
      <t>折舊</t>
    </r>
    <phoneticPr fontId="4" type="noConversion"/>
  </si>
  <si>
    <r>
      <rPr>
        <sz val="12"/>
        <color theme="1"/>
        <rFont val="標楷體"/>
        <family val="4"/>
        <charset val="136"/>
      </rPr>
      <t>小計</t>
    </r>
    <phoneticPr fontId="9" type="noConversion"/>
  </si>
  <si>
    <r>
      <rPr>
        <sz val="12"/>
        <color rgb="FFFF0000"/>
        <rFont val="標楷體"/>
        <family val="4"/>
        <charset val="136"/>
      </rPr>
      <t>教育部補助出國計畫</t>
    </r>
    <phoneticPr fontId="9" type="noConversion"/>
  </si>
  <si>
    <r>
      <rPr>
        <sz val="12"/>
        <color rgb="FFFF0000"/>
        <rFont val="標楷體"/>
        <family val="4"/>
        <charset val="136"/>
      </rPr>
      <t>教育部補助專案型計畫</t>
    </r>
    <phoneticPr fontId="9" type="noConversion"/>
  </si>
  <si>
    <r>
      <rPr>
        <sz val="12"/>
        <color rgb="FFFF0000"/>
        <rFont val="標楷體"/>
        <family val="4"/>
        <charset val="136"/>
      </rPr>
      <t>教育部補助台灣獎學金</t>
    </r>
    <phoneticPr fontId="9" type="noConversion"/>
  </si>
  <si>
    <t>教育部高深-教務處</t>
    <phoneticPr fontId="9" type="noConversion"/>
  </si>
  <si>
    <t>教育部高深-研發處</t>
    <phoneticPr fontId="9" type="noConversion"/>
  </si>
  <si>
    <t>研發處-教育部</t>
    <phoneticPr fontId="9" type="noConversion"/>
  </si>
  <si>
    <r>
      <rPr>
        <sz val="12"/>
        <color theme="1"/>
        <rFont val="標楷體"/>
        <family val="4"/>
        <charset val="136"/>
      </rPr>
      <t>總計</t>
    </r>
    <phoneticPr fontId="9" type="noConversion"/>
  </si>
  <si>
    <r>
      <rPr>
        <sz val="12"/>
        <rFont val="標楷體"/>
        <family val="4"/>
        <charset val="136"/>
      </rPr>
      <t>軍訓室</t>
    </r>
    <phoneticPr fontId="9" type="noConversion"/>
  </si>
  <si>
    <r>
      <t>190</t>
    </r>
    <r>
      <rPr>
        <sz val="12"/>
        <rFont val="標楷體"/>
        <family val="4"/>
        <charset val="136"/>
      </rPr>
      <t>軍訓室</t>
    </r>
    <phoneticPr fontId="9" type="noConversion"/>
  </si>
  <si>
    <r>
      <rPr>
        <sz val="12"/>
        <rFont val="標楷體"/>
        <family val="4"/>
        <charset val="136"/>
      </rPr>
      <t>設備費</t>
    </r>
    <phoneticPr fontId="9" type="noConversion"/>
  </si>
  <si>
    <r>
      <rPr>
        <sz val="12"/>
        <rFont val="標楷體"/>
        <family val="4"/>
        <charset val="136"/>
      </rPr>
      <t>業務費</t>
    </r>
    <phoneticPr fontId="9" type="noConversion"/>
  </si>
  <si>
    <r>
      <rPr>
        <sz val="12"/>
        <rFont val="標楷體"/>
        <family val="4"/>
        <charset val="136"/>
      </rPr>
      <t>旅運費</t>
    </r>
    <phoneticPr fontId="9" type="noConversion"/>
  </si>
  <si>
    <t>教務處</t>
    <phoneticPr fontId="9" type="noConversion"/>
  </si>
  <si>
    <r>
      <t>110</t>
    </r>
    <r>
      <rPr>
        <sz val="12"/>
        <rFont val="標楷體"/>
        <family val="4"/>
        <charset val="136"/>
      </rPr>
      <t>教務處</t>
    </r>
    <phoneticPr fontId="9" type="noConversion"/>
  </si>
  <si>
    <r>
      <rPr>
        <sz val="12"/>
        <rFont val="標楷體"/>
        <family val="4"/>
        <charset val="136"/>
      </rPr>
      <t>機電學院</t>
    </r>
    <phoneticPr fontId="9" type="noConversion"/>
  </si>
  <si>
    <r>
      <t>450</t>
    </r>
    <r>
      <rPr>
        <sz val="12"/>
        <rFont val="標楷體"/>
        <family val="4"/>
        <charset val="136"/>
      </rPr>
      <t>機電學院</t>
    </r>
    <phoneticPr fontId="9" type="noConversion"/>
  </si>
  <si>
    <r>
      <t>200</t>
    </r>
    <r>
      <rPr>
        <sz val="12"/>
        <rFont val="標楷體"/>
        <family val="4"/>
        <charset val="136"/>
      </rPr>
      <t>機械工程系</t>
    </r>
    <phoneticPr fontId="9" type="noConversion"/>
  </si>
  <si>
    <r>
      <t>350</t>
    </r>
    <r>
      <rPr>
        <sz val="12"/>
        <rFont val="標楷體"/>
        <family val="4"/>
        <charset val="136"/>
      </rPr>
      <t>能源與冷凍空調系</t>
    </r>
    <phoneticPr fontId="9" type="noConversion"/>
  </si>
  <si>
    <r>
      <t>360</t>
    </r>
    <r>
      <rPr>
        <sz val="12"/>
        <rFont val="標楷體"/>
        <family val="4"/>
        <charset val="136"/>
      </rPr>
      <t>車輛工程系</t>
    </r>
    <phoneticPr fontId="9" type="noConversion"/>
  </si>
  <si>
    <r>
      <t>370</t>
    </r>
    <r>
      <rPr>
        <sz val="12"/>
        <rFont val="標楷體"/>
        <family val="4"/>
        <charset val="136"/>
      </rPr>
      <t>製造科技研究所</t>
    </r>
    <phoneticPr fontId="9" type="noConversion"/>
  </si>
  <si>
    <r>
      <t>380</t>
    </r>
    <r>
      <rPr>
        <sz val="12"/>
        <rFont val="細明體"/>
        <family val="3"/>
        <charset val="136"/>
      </rPr>
      <t>智慧自動化工程科</t>
    </r>
    <phoneticPr fontId="9" type="noConversion"/>
  </si>
  <si>
    <r>
      <t>431</t>
    </r>
    <r>
      <rPr>
        <sz val="12"/>
        <rFont val="標楷體"/>
        <family val="4"/>
        <charset val="136"/>
      </rPr>
      <t>自動化科技研究所</t>
    </r>
    <phoneticPr fontId="9" type="noConversion"/>
  </si>
  <si>
    <r>
      <rPr>
        <sz val="12"/>
        <rFont val="標楷體"/>
        <family val="4"/>
        <charset val="136"/>
      </rPr>
      <t>電資學院</t>
    </r>
    <phoneticPr fontId="9" type="noConversion"/>
  </si>
  <si>
    <r>
      <t>451</t>
    </r>
    <r>
      <rPr>
        <sz val="12"/>
        <rFont val="標楷體"/>
        <family val="4"/>
        <charset val="136"/>
      </rPr>
      <t>電資學院</t>
    </r>
    <phoneticPr fontId="9" type="noConversion"/>
  </si>
  <si>
    <r>
      <t>210</t>
    </r>
    <r>
      <rPr>
        <sz val="12"/>
        <rFont val="標楷體"/>
        <family val="4"/>
        <charset val="136"/>
      </rPr>
      <t>電機工程系</t>
    </r>
    <phoneticPr fontId="9" type="noConversion"/>
  </si>
  <si>
    <r>
      <t>220</t>
    </r>
    <r>
      <rPr>
        <sz val="12"/>
        <rFont val="標楷體"/>
        <family val="4"/>
        <charset val="136"/>
      </rPr>
      <t>電子工程系</t>
    </r>
    <phoneticPr fontId="9" type="noConversion"/>
  </si>
  <si>
    <r>
      <t>316</t>
    </r>
    <r>
      <rPr>
        <sz val="12"/>
        <rFont val="標楷體"/>
        <family val="4"/>
        <charset val="136"/>
      </rPr>
      <t>光電系</t>
    </r>
    <phoneticPr fontId="9" type="noConversion"/>
  </si>
  <si>
    <r>
      <t>420</t>
    </r>
    <r>
      <rPr>
        <sz val="12"/>
        <rFont val="標楷體"/>
        <family val="4"/>
        <charset val="136"/>
      </rPr>
      <t>資訊工程系</t>
    </r>
    <phoneticPr fontId="9" type="noConversion"/>
  </si>
  <si>
    <r>
      <rPr>
        <sz val="12"/>
        <rFont val="標楷體"/>
        <family val="4"/>
        <charset val="136"/>
      </rPr>
      <t>工程學院</t>
    </r>
    <phoneticPr fontId="9" type="noConversion"/>
  </si>
  <si>
    <r>
      <t>452</t>
    </r>
    <r>
      <rPr>
        <sz val="12"/>
        <rFont val="標楷體"/>
        <family val="4"/>
        <charset val="136"/>
      </rPr>
      <t>工程學院</t>
    </r>
    <phoneticPr fontId="9" type="noConversion"/>
  </si>
  <si>
    <r>
      <t>440</t>
    </r>
    <r>
      <rPr>
        <sz val="12"/>
        <rFont val="標楷體"/>
        <family val="4"/>
        <charset val="136"/>
      </rPr>
      <t>資源工程研究所</t>
    </r>
    <phoneticPr fontId="9" type="noConversion"/>
  </si>
  <si>
    <r>
      <t>470</t>
    </r>
    <r>
      <rPr>
        <sz val="12"/>
        <rFont val="標楷體"/>
        <family val="4"/>
        <charset val="136"/>
      </rPr>
      <t>生物科技研究所</t>
    </r>
    <phoneticPr fontId="9" type="noConversion"/>
  </si>
  <si>
    <r>
      <t>240</t>
    </r>
    <r>
      <rPr>
        <sz val="12"/>
        <rFont val="標楷體"/>
        <family val="4"/>
        <charset val="136"/>
      </rPr>
      <t>分子科學與工程系</t>
    </r>
    <phoneticPr fontId="9" type="noConversion"/>
  </si>
  <si>
    <r>
      <t>250</t>
    </r>
    <r>
      <rPr>
        <sz val="12"/>
        <rFont val="標楷體"/>
        <family val="4"/>
        <charset val="136"/>
      </rPr>
      <t>化學工程與生物科技系</t>
    </r>
    <phoneticPr fontId="9" type="noConversion"/>
  </si>
  <si>
    <r>
      <t>260</t>
    </r>
    <r>
      <rPr>
        <sz val="12"/>
        <rFont val="標楷體"/>
        <family val="4"/>
        <charset val="136"/>
      </rPr>
      <t>土木工程系</t>
    </r>
    <phoneticPr fontId="9" type="noConversion"/>
  </si>
  <si>
    <r>
      <t>270</t>
    </r>
    <r>
      <rPr>
        <sz val="12"/>
        <rFont val="標楷體"/>
        <family val="4"/>
        <charset val="136"/>
      </rPr>
      <t>材料及資源工程系</t>
    </r>
    <phoneticPr fontId="9" type="noConversion"/>
  </si>
  <si>
    <r>
      <t>410</t>
    </r>
    <r>
      <rPr>
        <sz val="12"/>
        <rFont val="標楷體"/>
        <family val="4"/>
        <charset val="136"/>
      </rPr>
      <t>環境與管理研究所</t>
    </r>
    <phoneticPr fontId="9" type="noConversion"/>
  </si>
  <si>
    <r>
      <rPr>
        <sz val="12"/>
        <rFont val="標楷體"/>
        <family val="4"/>
        <charset val="136"/>
      </rPr>
      <t>管理學院</t>
    </r>
    <phoneticPr fontId="9" type="noConversion"/>
  </si>
  <si>
    <r>
      <t>454</t>
    </r>
    <r>
      <rPr>
        <sz val="12"/>
        <rFont val="標楷體"/>
        <family val="4"/>
        <charset val="136"/>
      </rPr>
      <t>管理學院</t>
    </r>
    <phoneticPr fontId="9" type="noConversion"/>
  </si>
  <si>
    <r>
      <t>340</t>
    </r>
    <r>
      <rPr>
        <sz val="12"/>
        <rFont val="標楷體"/>
        <family val="4"/>
        <charset val="136"/>
      </rPr>
      <t>經營管理系</t>
    </r>
    <phoneticPr fontId="9" type="noConversion"/>
  </si>
  <si>
    <r>
      <t>230</t>
    </r>
    <r>
      <rPr>
        <sz val="12"/>
        <rFont val="標楷體"/>
        <family val="4"/>
        <charset val="136"/>
      </rPr>
      <t>工業工程與管理系</t>
    </r>
    <phoneticPr fontId="9" type="noConversion"/>
  </si>
  <si>
    <r>
      <t>476</t>
    </r>
    <r>
      <rPr>
        <sz val="12"/>
        <rFont val="標楷體"/>
        <family val="4"/>
        <charset val="136"/>
      </rPr>
      <t>資訊與財金管理系</t>
    </r>
    <phoneticPr fontId="9" type="noConversion"/>
  </si>
  <si>
    <r>
      <rPr>
        <sz val="12"/>
        <rFont val="標楷體"/>
        <family val="4"/>
        <charset val="136"/>
      </rPr>
      <t>設計學院</t>
    </r>
    <phoneticPr fontId="9" type="noConversion"/>
  </si>
  <si>
    <r>
      <t>456</t>
    </r>
    <r>
      <rPr>
        <sz val="12"/>
        <rFont val="標楷體"/>
        <family val="4"/>
        <charset val="136"/>
      </rPr>
      <t>設計學院</t>
    </r>
    <phoneticPr fontId="9" type="noConversion"/>
  </si>
  <si>
    <r>
      <t>473</t>
    </r>
    <r>
      <rPr>
        <sz val="12"/>
        <rFont val="標楷體"/>
        <family val="4"/>
        <charset val="136"/>
      </rPr>
      <t>互動設計系</t>
    </r>
    <phoneticPr fontId="9" type="noConversion"/>
  </si>
  <si>
    <r>
      <t>280</t>
    </r>
    <r>
      <rPr>
        <sz val="12"/>
        <rFont val="標楷體"/>
        <family val="4"/>
        <charset val="136"/>
      </rPr>
      <t>工業設計系</t>
    </r>
    <phoneticPr fontId="9" type="noConversion"/>
  </si>
  <si>
    <r>
      <t>290</t>
    </r>
    <r>
      <rPr>
        <sz val="12"/>
        <rFont val="標楷體"/>
        <family val="4"/>
        <charset val="136"/>
      </rPr>
      <t>建築系</t>
    </r>
    <phoneticPr fontId="9" type="noConversion"/>
  </si>
  <si>
    <r>
      <rPr>
        <sz val="12"/>
        <rFont val="標楷體"/>
        <family val="4"/>
        <charset val="136"/>
      </rPr>
      <t>人文學院</t>
    </r>
    <phoneticPr fontId="9" type="noConversion"/>
  </si>
  <si>
    <r>
      <t>458</t>
    </r>
    <r>
      <rPr>
        <sz val="12"/>
        <rFont val="標楷體"/>
        <family val="4"/>
        <charset val="136"/>
      </rPr>
      <t>人文學院</t>
    </r>
    <phoneticPr fontId="9" type="noConversion"/>
  </si>
  <si>
    <r>
      <t>300</t>
    </r>
    <r>
      <rPr>
        <sz val="12"/>
        <rFont val="標楷體"/>
        <family val="4"/>
        <charset val="136"/>
      </rPr>
      <t>通識教育中心</t>
    </r>
    <phoneticPr fontId="9" type="noConversion"/>
  </si>
  <si>
    <r>
      <t>330</t>
    </r>
    <r>
      <rPr>
        <sz val="12"/>
        <rFont val="標楷體"/>
        <family val="4"/>
        <charset val="136"/>
      </rPr>
      <t>體育室</t>
    </r>
    <phoneticPr fontId="9" type="noConversion"/>
  </si>
  <si>
    <r>
      <t>390</t>
    </r>
    <r>
      <rPr>
        <sz val="12"/>
        <rFont val="標楷體"/>
        <family val="4"/>
        <charset val="136"/>
      </rPr>
      <t>應用英文系</t>
    </r>
    <phoneticPr fontId="9" type="noConversion"/>
  </si>
  <si>
    <r>
      <t>400</t>
    </r>
    <r>
      <rPr>
        <sz val="12"/>
        <rFont val="標楷體"/>
        <family val="4"/>
        <charset val="136"/>
      </rPr>
      <t>師資培育中心</t>
    </r>
    <phoneticPr fontId="9" type="noConversion"/>
  </si>
  <si>
    <r>
      <t>401</t>
    </r>
    <r>
      <rPr>
        <sz val="12"/>
        <rFont val="標楷體"/>
        <family val="4"/>
        <charset val="136"/>
      </rPr>
      <t>技術及職業教育研究所</t>
    </r>
    <phoneticPr fontId="9" type="noConversion"/>
  </si>
  <si>
    <r>
      <t>820</t>
    </r>
    <r>
      <rPr>
        <sz val="12"/>
        <rFont val="標楷體"/>
        <family val="4"/>
        <charset val="136"/>
      </rPr>
      <t>智慧財產權研究所</t>
    </r>
    <phoneticPr fontId="9" type="noConversion"/>
  </si>
  <si>
    <r>
      <t>830</t>
    </r>
    <r>
      <rPr>
        <sz val="12"/>
        <rFont val="標楷體"/>
        <family val="4"/>
        <charset val="136"/>
      </rPr>
      <t>文化事業發展系</t>
    </r>
    <phoneticPr fontId="9" type="noConversion"/>
  </si>
  <si>
    <t>合計</t>
    <phoneticPr fontId="4" type="noConversion"/>
  </si>
  <si>
    <t>設備費</t>
  </si>
  <si>
    <t>業務費</t>
  </si>
  <si>
    <t>旅運費</t>
  </si>
  <si>
    <r>
      <t>109</t>
    </r>
    <r>
      <rPr>
        <sz val="20"/>
        <rFont val="細明體"/>
        <family val="3"/>
        <charset val="136"/>
      </rPr>
      <t>年度技專校院資料庫</t>
    </r>
    <r>
      <rPr>
        <sz val="20"/>
        <rFont val="Times New Roman"/>
        <family val="1"/>
      </rPr>
      <t/>
    </r>
    <phoneticPr fontId="4" type="noConversion"/>
  </si>
  <si>
    <t>單位：元</t>
    <phoneticPr fontId="4" type="noConversion"/>
  </si>
  <si>
    <r>
      <t>109</t>
    </r>
    <r>
      <rPr>
        <sz val="12"/>
        <rFont val="標楷體"/>
        <family val="4"/>
        <charset val="136"/>
      </rPr>
      <t>年度</t>
    </r>
    <phoneticPr fontId="9" type="noConversion"/>
  </si>
  <si>
    <t>研發處授權經費</t>
    <phoneticPr fontId="4" type="noConversion"/>
  </si>
  <si>
    <t>台灣獎學金</t>
    <phoneticPr fontId="4" type="noConversion"/>
  </si>
  <si>
    <t>教育部補助台灣獎學金</t>
    <phoneticPr fontId="9" type="noConversion"/>
  </si>
  <si>
    <r>
      <rPr>
        <sz val="12"/>
        <color rgb="FFFF0000"/>
        <rFont val="細明體"/>
        <family val="3"/>
        <charset val="136"/>
      </rPr>
      <t>教育部高深</t>
    </r>
    <r>
      <rPr>
        <sz val="12"/>
        <color rgb="FFFF0000"/>
        <rFont val="Times New Roman"/>
        <family val="1"/>
      </rPr>
      <t>-(</t>
    </r>
    <r>
      <rPr>
        <sz val="12"/>
        <color rgb="FFFF0000"/>
        <rFont val="細明體"/>
        <family val="3"/>
        <charset val="136"/>
      </rPr>
      <t>教務處授權經費</t>
    </r>
    <r>
      <rPr>
        <sz val="12"/>
        <color rgb="FFFF0000"/>
        <rFont val="Times New Roman"/>
        <family val="1"/>
      </rPr>
      <t>)</t>
    </r>
    <phoneticPr fontId="9" type="noConversion"/>
  </si>
  <si>
    <r>
      <rPr>
        <sz val="12"/>
        <color rgb="FFFF0000"/>
        <rFont val="細明體"/>
        <family val="3"/>
        <charset val="136"/>
      </rPr>
      <t>教育部高深</t>
    </r>
    <r>
      <rPr>
        <sz val="12"/>
        <color rgb="FFFF0000"/>
        <rFont val="Times New Roman"/>
        <family val="1"/>
      </rPr>
      <t>-(</t>
    </r>
    <r>
      <rPr>
        <sz val="12"/>
        <color rgb="FFFF0000"/>
        <rFont val="細明體"/>
        <family val="3"/>
        <charset val="136"/>
      </rPr>
      <t>研發處授權經費</t>
    </r>
    <r>
      <rPr>
        <sz val="12"/>
        <color rgb="FFFF0000"/>
        <rFont val="Times New Roman"/>
        <family val="1"/>
      </rPr>
      <t>)</t>
    </r>
    <phoneticPr fontId="9" type="noConversion"/>
  </si>
  <si>
    <r>
      <t>481</t>
    </r>
    <r>
      <rPr>
        <sz val="12"/>
        <rFont val="細明體"/>
        <family val="3"/>
        <charset val="136"/>
      </rPr>
      <t>智慧自動化工程科</t>
    </r>
    <phoneticPr fontId="9" type="noConversion"/>
  </si>
  <si>
    <r>
      <t>110</t>
    </r>
    <r>
      <rPr>
        <sz val="20"/>
        <rFont val="細明體"/>
        <family val="3"/>
        <charset val="136"/>
      </rPr>
      <t>年度技專校院資料庫</t>
    </r>
    <r>
      <rPr>
        <sz val="20"/>
        <rFont val="Times New Roman"/>
        <family val="1"/>
      </rPr>
      <t/>
    </r>
    <phoneticPr fontId="4" type="noConversion"/>
  </si>
  <si>
    <r>
      <t>110</t>
    </r>
    <r>
      <rPr>
        <sz val="12"/>
        <rFont val="標楷體"/>
        <family val="4"/>
        <charset val="136"/>
      </rPr>
      <t>年度</t>
    </r>
    <phoneticPr fontId="9" type="noConversion"/>
  </si>
  <si>
    <r>
      <t>111</t>
    </r>
    <r>
      <rPr>
        <sz val="20"/>
        <rFont val="細明體"/>
        <family val="3"/>
        <charset val="136"/>
      </rPr>
      <t>年度技專校院資料庫</t>
    </r>
    <phoneticPr fontId="4" type="noConversion"/>
  </si>
  <si>
    <r>
      <t>111</t>
    </r>
    <r>
      <rPr>
        <sz val="12"/>
        <rFont val="標楷體"/>
        <family val="4"/>
        <charset val="136"/>
      </rPr>
      <t>年度</t>
    </r>
    <phoneticPr fontId="9" type="noConversion"/>
  </si>
  <si>
    <t>170</t>
  </si>
  <si>
    <t>進修部</t>
    <phoneticPr fontId="9" type="noConversion"/>
  </si>
  <si>
    <t>170進修部</t>
    <phoneticPr fontId="9" type="noConversion"/>
  </si>
  <si>
    <t>190</t>
  </si>
  <si>
    <t>110</t>
  </si>
  <si>
    <t>450</t>
  </si>
  <si>
    <t>200</t>
  </si>
  <si>
    <t>350</t>
  </si>
  <si>
    <t>360</t>
  </si>
  <si>
    <t>370</t>
  </si>
  <si>
    <t>431</t>
  </si>
  <si>
    <t>451</t>
  </si>
  <si>
    <t>210</t>
  </si>
  <si>
    <t>220</t>
  </si>
  <si>
    <t>316</t>
  </si>
  <si>
    <t>420</t>
  </si>
  <si>
    <t>452</t>
  </si>
  <si>
    <t>440</t>
  </si>
  <si>
    <t>240</t>
  </si>
  <si>
    <t>250</t>
  </si>
  <si>
    <t>260</t>
  </si>
  <si>
    <r>
      <t>260</t>
    </r>
    <r>
      <rPr>
        <sz val="12"/>
        <rFont val="細明體"/>
        <family val="1"/>
        <charset val="136"/>
      </rPr>
      <t>土木工程系</t>
    </r>
    <phoneticPr fontId="9" type="noConversion"/>
  </si>
  <si>
    <t>270</t>
  </si>
  <si>
    <t>410</t>
  </si>
  <si>
    <t>454</t>
  </si>
  <si>
    <t>340</t>
  </si>
  <si>
    <t>230</t>
  </si>
  <si>
    <t>476</t>
  </si>
  <si>
    <t>456</t>
  </si>
  <si>
    <t>473</t>
  </si>
  <si>
    <t>280</t>
  </si>
  <si>
    <t>290</t>
  </si>
  <si>
    <t>458</t>
  </si>
  <si>
    <t>300</t>
  </si>
  <si>
    <t>330</t>
  </si>
  <si>
    <t>390</t>
  </si>
  <si>
    <t>400</t>
  </si>
  <si>
    <t>401</t>
  </si>
  <si>
    <t>820</t>
  </si>
  <si>
    <t>830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</si>
</sst>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76" formatCode="#,##0_ ;[Red]\-#,##0\ "/>
    <numFmt numFmtId="177" formatCode="_-* #,##0_-;\-* #,##0_-;_-* &quot;-&quot;??_-;_-@_-"/>
  </numFmts>
  <fonts count="17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2"/>
      <charset val="136"/>
      <scheme val="minor"/>
    </font>
    <font>
      <sz val="20"/>
      <name val="Times New Roman"/>
      <family val="1"/>
    </font>
    <font>
      <sz val="20"/>
      <name val="細明體"/>
      <family val="3"/>
      <charset val="136"/>
    </font>
    <font>
      <sz val="12"/>
      <color theme="1"/>
      <name val="Times New Roman"/>
      <family val="1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12"/>
      <color rgb="FFFF0000"/>
      <name val="Times New Roman"/>
      <family val="1"/>
    </font>
    <font>
      <sz val="12"/>
      <color rgb="FFFF0000"/>
      <name val="標楷體"/>
      <family val="4"/>
      <charset val="136"/>
    </font>
    <font>
      <sz val="12"/>
      <color rgb="FFFF0000"/>
      <name val="細明體"/>
      <family val="3"/>
      <charset val="136"/>
    </font>
    <font>
      <sz val="12"/>
      <color theme="1"/>
      <name val="標楷體"/>
      <family val="4"/>
      <charset val="136"/>
    </font>
    <font>
      <sz val="12"/>
      <name val="細明體"/>
      <family val="3"/>
      <charset val="136"/>
    </font>
    <font>
      <b/>
      <sz val="12"/>
      <name val="細明體"/>
      <family val="3"/>
      <charset val="136"/>
    </font>
    <font>
      <sz val="12"/>
      <name val="細明體"/>
      <family val="1"/>
      <charset val="136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3" fillId="0" borderId="0" xfId="2" applyFont="1">
      <alignment vertical="center"/>
    </xf>
    <xf numFmtId="0" fontId="5" fillId="0" borderId="0" xfId="2" applyFont="1">
      <alignment vertical="center"/>
    </xf>
    <xf numFmtId="0" fontId="3" fillId="0" borderId="0" xfId="2" applyFont="1" applyAlignment="1">
      <alignment vertical="center" wrapText="1"/>
    </xf>
    <xf numFmtId="41" fontId="7" fillId="0" borderId="0" xfId="3" applyFont="1">
      <alignment vertical="center"/>
    </xf>
    <xf numFmtId="41" fontId="7" fillId="0" borderId="0" xfId="3" applyFont="1" applyAlignment="1"/>
    <xf numFmtId="0" fontId="3" fillId="0" borderId="0" xfId="2" applyFont="1" applyAlignment="1">
      <alignment horizontal="right" vertical="center"/>
    </xf>
    <xf numFmtId="49" fontId="3" fillId="0" borderId="1" xfId="2" applyNumberFormat="1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1" xfId="2" applyFont="1" applyBorder="1" applyAlignment="1">
      <alignment vertical="center" wrapText="1"/>
    </xf>
    <xf numFmtId="41" fontId="10" fillId="2" borderId="1" xfId="3" applyFont="1" applyFill="1" applyBorder="1" applyAlignment="1">
      <alignment vertical="center" wrapText="1"/>
    </xf>
    <xf numFmtId="41" fontId="10" fillId="2" borderId="1" xfId="3" applyFont="1" applyFill="1" applyBorder="1" applyAlignment="1">
      <alignment horizontal="center" vertical="center" wrapText="1"/>
    </xf>
    <xf numFmtId="41" fontId="7" fillId="3" borderId="1" xfId="3" applyFont="1" applyFill="1" applyBorder="1" applyAlignment="1">
      <alignment horizontal="center" vertical="center" wrapText="1"/>
    </xf>
    <xf numFmtId="41" fontId="10" fillId="4" borderId="1" xfId="3" applyFont="1" applyFill="1" applyBorder="1" applyAlignment="1">
      <alignment horizontal="center" vertical="center" wrapText="1"/>
    </xf>
    <xf numFmtId="41" fontId="7" fillId="5" borderId="1" xfId="3" applyFont="1" applyFill="1" applyBorder="1" applyAlignment="1">
      <alignment horizontal="center" vertical="center" wrapText="1"/>
    </xf>
    <xf numFmtId="0" fontId="3" fillId="5" borderId="1" xfId="2" applyFont="1" applyFill="1" applyBorder="1">
      <alignment vertical="center"/>
    </xf>
    <xf numFmtId="176" fontId="3" fillId="5" borderId="1" xfId="2" applyNumberFormat="1" applyFont="1" applyFill="1" applyBorder="1">
      <alignment vertical="center"/>
    </xf>
    <xf numFmtId="177" fontId="7" fillId="5" borderId="1" xfId="1" applyNumberFormat="1" applyFont="1" applyFill="1" applyBorder="1">
      <alignment vertical="center"/>
    </xf>
    <xf numFmtId="41" fontId="7" fillId="5" borderId="1" xfId="3" applyFont="1" applyFill="1" applyBorder="1" applyAlignment="1"/>
    <xf numFmtId="176" fontId="3" fillId="3" borderId="1" xfId="2" applyNumberFormat="1" applyFont="1" applyFill="1" applyBorder="1">
      <alignment vertical="center"/>
    </xf>
    <xf numFmtId="41" fontId="3" fillId="0" borderId="0" xfId="2" applyNumberFormat="1" applyFont="1">
      <alignment vertical="center"/>
    </xf>
    <xf numFmtId="0" fontId="3" fillId="2" borderId="1" xfId="2" applyFont="1" applyFill="1" applyBorder="1">
      <alignment vertical="center"/>
    </xf>
    <xf numFmtId="176" fontId="3" fillId="2" borderId="1" xfId="2" applyNumberFormat="1" applyFont="1" applyFill="1" applyBorder="1">
      <alignment vertical="center"/>
    </xf>
    <xf numFmtId="177" fontId="7" fillId="2" borderId="1" xfId="1" applyNumberFormat="1" applyFont="1" applyFill="1" applyBorder="1">
      <alignment vertical="center"/>
    </xf>
    <xf numFmtId="41" fontId="7" fillId="2" borderId="1" xfId="3" applyFont="1" applyFill="1" applyBorder="1" applyAlignment="1"/>
    <xf numFmtId="0" fontId="3" fillId="0" borderId="1" xfId="2" applyFont="1" applyBorder="1">
      <alignment vertical="center"/>
    </xf>
    <xf numFmtId="176" fontId="3" fillId="0" borderId="1" xfId="2" applyNumberFormat="1" applyFont="1" applyBorder="1">
      <alignment vertical="center"/>
    </xf>
    <xf numFmtId="177" fontId="7" fillId="0" borderId="1" xfId="1" applyNumberFormat="1" applyFont="1" applyBorder="1">
      <alignment vertical="center"/>
    </xf>
    <xf numFmtId="41" fontId="7" fillId="0" borderId="1" xfId="3" applyFont="1" applyBorder="1" applyAlignment="1"/>
    <xf numFmtId="0" fontId="14" fillId="0" borderId="1" xfId="2" applyFont="1" applyBorder="1" applyAlignment="1">
      <alignment vertical="center" wrapText="1"/>
    </xf>
    <xf numFmtId="177" fontId="3" fillId="0" borderId="0" xfId="1" applyNumberFormat="1" applyFont="1">
      <alignment vertical="center"/>
    </xf>
    <xf numFmtId="177" fontId="3" fillId="0" borderId="0" xfId="2" applyNumberFormat="1" applyFont="1">
      <alignment vertical="center"/>
    </xf>
    <xf numFmtId="0" fontId="3" fillId="0" borderId="1" xfId="2" applyFont="1" applyBorder="1" applyAlignment="1">
      <alignment horizontal="left" vertical="center" wrapText="1"/>
    </xf>
    <xf numFmtId="176" fontId="3" fillId="5" borderId="1" xfId="2" applyNumberFormat="1" applyFont="1" applyFill="1" applyBorder="1" applyAlignment="1">
      <alignment horizontal="right" vertical="center"/>
    </xf>
    <xf numFmtId="0" fontId="3" fillId="5" borderId="1" xfId="2" applyFont="1" applyFill="1" applyBorder="1" applyAlignment="1">
      <alignment horizontal="right" vertical="center"/>
    </xf>
    <xf numFmtId="0" fontId="8" fillId="0" borderId="1" xfId="2" applyFont="1" applyBorder="1" applyAlignment="1">
      <alignment horizontal="left" vertical="center" wrapText="1"/>
    </xf>
    <xf numFmtId="49" fontId="3" fillId="0" borderId="1" xfId="2" applyNumberFormat="1" applyFont="1" applyBorder="1" applyAlignment="1">
      <alignment horizontal="left" vertical="center" wrapText="1"/>
    </xf>
    <xf numFmtId="0" fontId="3" fillId="6" borderId="1" xfId="2" applyFont="1" applyFill="1" applyBorder="1" applyAlignment="1">
      <alignment horizontal="left" vertical="center" wrapText="1"/>
    </xf>
    <xf numFmtId="0" fontId="15" fillId="0" borderId="0" xfId="2" applyFont="1" applyAlignment="1">
      <alignment horizontal="right" vertical="center"/>
    </xf>
    <xf numFmtId="41" fontId="12" fillId="2" borderId="1" xfId="3" applyFont="1" applyFill="1" applyBorder="1" applyAlignment="1">
      <alignment vertical="center" wrapText="1"/>
    </xf>
    <xf numFmtId="41" fontId="11" fillId="4" borderId="1" xfId="3" applyFont="1" applyFill="1" applyBorder="1" applyAlignment="1">
      <alignment horizontal="center" vertical="center" wrapText="1"/>
    </xf>
    <xf numFmtId="177" fontId="3" fillId="0" borderId="0" xfId="2" applyNumberFormat="1" applyFont="1" applyAlignment="1">
      <alignment horizontal="right" vertical="center"/>
    </xf>
  </cellXfs>
  <cellStyles count="4">
    <cellStyle name="一般" xfId="0" builtinId="0"/>
    <cellStyle name="一般 2 3" xfId="2" xr:uid="{31C48F32-7B77-4222-B5BC-D30FCDACACC5}"/>
    <cellStyle name="千分位" xfId="1" builtinId="3"/>
    <cellStyle name="千分位[0] 2" xfId="3" xr:uid="{CE51C41F-70A7-465C-B513-A581759FD0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-038664\Downloads\109&#25216;&#23560;&#26657;&#38498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-038664\Downloads\110&#25216;&#23560;&#26657;&#38498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-038664\Downloads\111&#25216;&#23560;&#26657;&#3849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09全校彙整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10全校彙整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11全校彙整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75585-9A26-4E84-8BDA-B36491D4C08B}">
  <sheetPr>
    <tabColor rgb="FF00B050"/>
  </sheetPr>
  <dimension ref="A1:X122"/>
  <sheetViews>
    <sheetView view="pageBreakPreview" zoomScale="110" zoomScaleNormal="110" zoomScaleSheetLayoutView="110" workbookViewId="0">
      <pane xSplit="3" ySplit="2" topLeftCell="D3" activePane="bottomRight" state="frozen"/>
      <selection activeCell="C46" sqref="C46"/>
      <selection pane="topRight" activeCell="C46" sqref="C46"/>
      <selection pane="bottomLeft" activeCell="C46" sqref="C46"/>
      <selection pane="bottomRight" activeCell="Q13" sqref="Q13"/>
    </sheetView>
  </sheetViews>
  <sheetFormatPr defaultColWidth="9" defaultRowHeight="15.75"/>
  <cols>
    <col min="1" max="1" width="4.5" style="1" customWidth="1"/>
    <col min="2" max="2" width="12.5" style="1" customWidth="1"/>
    <col min="3" max="3" width="17.875" style="3" customWidth="1"/>
    <col min="4" max="4" width="10.5" style="1" customWidth="1"/>
    <col min="5" max="5" width="13.75" style="1" customWidth="1"/>
    <col min="6" max="6" width="12.75" style="4" customWidth="1"/>
    <col min="7" max="7" width="10.875" style="5" customWidth="1"/>
    <col min="8" max="8" width="11.875" style="5" customWidth="1"/>
    <col min="9" max="9" width="13.875" style="5" customWidth="1"/>
    <col min="10" max="10" width="12.625" style="5" customWidth="1"/>
    <col min="11" max="11" width="13.375" style="5" customWidth="1"/>
    <col min="12" max="12" width="10.875" style="5" customWidth="1"/>
    <col min="13" max="13" width="12.125" style="5" customWidth="1"/>
    <col min="14" max="14" width="13.625" style="5" customWidth="1"/>
    <col min="15" max="15" width="15.875" style="1" customWidth="1"/>
    <col min="16" max="16" width="11.875" style="1" customWidth="1"/>
    <col min="17" max="17" width="13.875" style="1" customWidth="1"/>
    <col min="18" max="18" width="15.5" style="1" customWidth="1"/>
    <col min="19" max="20" width="12.5" style="1" customWidth="1"/>
    <col min="21" max="21" width="13" style="1" customWidth="1"/>
    <col min="22" max="22" width="14.625" style="5" customWidth="1"/>
    <col min="23" max="23" width="14" style="6" customWidth="1"/>
    <col min="24" max="24" width="14.125" style="1" customWidth="1"/>
    <col min="25" max="16384" width="9" style="1"/>
  </cols>
  <sheetData>
    <row r="1" spans="1:24" ht="27.75">
      <c r="B1" s="2"/>
      <c r="E1" s="2" t="s">
        <v>0</v>
      </c>
      <c r="P1" s="2" t="s">
        <v>1</v>
      </c>
    </row>
    <row r="2" spans="1:24" ht="170.25" customHeight="1">
      <c r="B2" s="7" t="s">
        <v>2</v>
      </c>
      <c r="C2" s="8" t="s">
        <v>3</v>
      </c>
      <c r="D2" s="9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1" t="s">
        <v>14</v>
      </c>
      <c r="O2" s="12" t="s">
        <v>15</v>
      </c>
      <c r="P2" s="13" t="s">
        <v>16</v>
      </c>
      <c r="Q2" s="13" t="s">
        <v>17</v>
      </c>
      <c r="R2" s="13" t="s">
        <v>18</v>
      </c>
      <c r="S2" s="13" t="s">
        <v>19</v>
      </c>
      <c r="T2" s="13" t="s">
        <v>20</v>
      </c>
      <c r="U2" s="13" t="s">
        <v>21</v>
      </c>
      <c r="V2" s="12" t="s">
        <v>15</v>
      </c>
      <c r="W2" s="14" t="s">
        <v>22</v>
      </c>
    </row>
    <row r="3" spans="1:24" ht="16.5">
      <c r="A3" s="1" t="str">
        <f>IF(C3="",A2,MID(C3,1,3))</f>
        <v>190</v>
      </c>
      <c r="B3" s="32" t="s">
        <v>23</v>
      </c>
      <c r="C3" s="32" t="s">
        <v>24</v>
      </c>
      <c r="D3" s="15" t="s">
        <v>25</v>
      </c>
      <c r="E3" s="16">
        <v>100000</v>
      </c>
      <c r="F3" s="17">
        <v>0</v>
      </c>
      <c r="G3" s="18"/>
      <c r="H3" s="18"/>
      <c r="I3" s="18"/>
      <c r="J3" s="18"/>
      <c r="K3" s="18"/>
      <c r="L3" s="18"/>
      <c r="M3" s="18"/>
      <c r="N3" s="18"/>
      <c r="O3" s="19">
        <f t="shared" ref="O3:O69" si="0">SUM(E3:N3)</f>
        <v>100000</v>
      </c>
      <c r="P3" s="16"/>
      <c r="Q3" s="16">
        <v>0</v>
      </c>
      <c r="R3" s="16"/>
      <c r="S3" s="16">
        <v>0</v>
      </c>
      <c r="T3" s="16">
        <v>0</v>
      </c>
      <c r="U3" s="16"/>
      <c r="V3" s="19">
        <f t="shared" ref="V3:V37" si="1">SUM(P3:U3)</f>
        <v>0</v>
      </c>
      <c r="W3" s="33">
        <f>SUM(O3:O5)+SUM(V3:V5)</f>
        <v>498197</v>
      </c>
      <c r="X3" s="20">
        <f t="shared" ref="X3:X66" si="2">O3+V3</f>
        <v>100000</v>
      </c>
    </row>
    <row r="4" spans="1:24" ht="16.5">
      <c r="A4" s="1" t="str">
        <f t="shared" ref="A4:A67" si="3">IF(C4="",A3,MID(C4,1,3))</f>
        <v>190</v>
      </c>
      <c r="B4" s="32"/>
      <c r="C4" s="32"/>
      <c r="D4" s="21" t="s">
        <v>26</v>
      </c>
      <c r="E4" s="22">
        <v>242850</v>
      </c>
      <c r="F4" s="23"/>
      <c r="G4" s="24"/>
      <c r="H4" s="24">
        <v>0</v>
      </c>
      <c r="I4" s="24">
        <v>0</v>
      </c>
      <c r="J4" s="24">
        <v>0</v>
      </c>
      <c r="K4" s="24">
        <v>0</v>
      </c>
      <c r="L4" s="24">
        <v>0</v>
      </c>
      <c r="M4" s="24">
        <v>12840</v>
      </c>
      <c r="N4" s="24">
        <v>126659</v>
      </c>
      <c r="O4" s="19">
        <f t="shared" si="0"/>
        <v>382349</v>
      </c>
      <c r="P4" s="22"/>
      <c r="Q4" s="22">
        <v>0</v>
      </c>
      <c r="R4" s="22">
        <v>0</v>
      </c>
      <c r="S4" s="22">
        <v>0</v>
      </c>
      <c r="T4" s="22">
        <v>0</v>
      </c>
      <c r="U4" s="22">
        <v>0</v>
      </c>
      <c r="V4" s="19">
        <f t="shared" si="1"/>
        <v>0</v>
      </c>
      <c r="W4" s="34"/>
      <c r="X4" s="20">
        <f t="shared" si="2"/>
        <v>382349</v>
      </c>
    </row>
    <row r="5" spans="1:24" ht="16.5">
      <c r="A5" s="1" t="str">
        <f t="shared" si="3"/>
        <v>190</v>
      </c>
      <c r="B5" s="32"/>
      <c r="C5" s="32"/>
      <c r="D5" s="25" t="s">
        <v>27</v>
      </c>
      <c r="E5" s="26">
        <v>15848</v>
      </c>
      <c r="F5" s="27"/>
      <c r="G5" s="28">
        <v>0</v>
      </c>
      <c r="H5" s="28">
        <v>0</v>
      </c>
      <c r="I5" s="28"/>
      <c r="J5" s="28"/>
      <c r="K5" s="28"/>
      <c r="L5" s="28"/>
      <c r="M5" s="28"/>
      <c r="N5" s="28"/>
      <c r="O5" s="19">
        <f t="shared" si="0"/>
        <v>15848</v>
      </c>
      <c r="P5" s="26">
        <v>0</v>
      </c>
      <c r="Q5" s="26"/>
      <c r="R5" s="26"/>
      <c r="S5" s="26"/>
      <c r="T5" s="26"/>
      <c r="U5" s="26"/>
      <c r="V5" s="19">
        <f t="shared" si="1"/>
        <v>0</v>
      </c>
      <c r="W5" s="34"/>
      <c r="X5" s="20">
        <f t="shared" si="2"/>
        <v>15848</v>
      </c>
    </row>
    <row r="6" spans="1:24" ht="16.5">
      <c r="A6" s="1" t="str">
        <f>IF(C6="",A5,MID(C6,1,3))</f>
        <v>110</v>
      </c>
      <c r="B6" s="35" t="s">
        <v>28</v>
      </c>
      <c r="C6" s="32" t="s">
        <v>29</v>
      </c>
      <c r="D6" s="15" t="s">
        <v>25</v>
      </c>
      <c r="E6" s="16">
        <v>1111958</v>
      </c>
      <c r="F6" s="17">
        <v>0</v>
      </c>
      <c r="G6" s="18"/>
      <c r="H6" s="18"/>
      <c r="I6" s="18"/>
      <c r="J6" s="18"/>
      <c r="K6" s="18"/>
      <c r="L6" s="18"/>
      <c r="M6" s="18"/>
      <c r="N6" s="18"/>
      <c r="O6" s="19">
        <f t="shared" si="0"/>
        <v>1111958</v>
      </c>
      <c r="P6" s="16"/>
      <c r="Q6" s="16">
        <v>0</v>
      </c>
      <c r="R6" s="16"/>
      <c r="S6" s="16">
        <v>0</v>
      </c>
      <c r="T6" s="16">
        <v>0</v>
      </c>
      <c r="U6" s="16"/>
      <c r="V6" s="19">
        <f t="shared" si="1"/>
        <v>0</v>
      </c>
      <c r="W6" s="33">
        <f>SUM(O6:O8)+SUM(V6:V8)</f>
        <v>37203318</v>
      </c>
      <c r="X6" s="20">
        <f t="shared" si="2"/>
        <v>1111958</v>
      </c>
    </row>
    <row r="7" spans="1:24" ht="16.5">
      <c r="A7" s="1" t="str">
        <f t="shared" ref="A7:A8" si="4">IF(C7="",A6,MID(C7,1,3))</f>
        <v>110</v>
      </c>
      <c r="B7" s="32"/>
      <c r="C7" s="32"/>
      <c r="D7" s="21" t="s">
        <v>26</v>
      </c>
      <c r="E7" s="22">
        <v>22488654</v>
      </c>
      <c r="F7" s="23"/>
      <c r="G7" s="24"/>
      <c r="H7" s="24">
        <v>791224</v>
      </c>
      <c r="I7" s="24">
        <v>0</v>
      </c>
      <c r="J7" s="24">
        <v>0</v>
      </c>
      <c r="K7" s="24">
        <v>0</v>
      </c>
      <c r="L7" s="24">
        <v>0</v>
      </c>
      <c r="M7" s="24">
        <v>130674</v>
      </c>
      <c r="N7" s="24">
        <v>2192231</v>
      </c>
      <c r="O7" s="19">
        <f t="shared" si="0"/>
        <v>25602783</v>
      </c>
      <c r="P7" s="22"/>
      <c r="Q7" s="22">
        <v>1487085</v>
      </c>
      <c r="R7" s="22">
        <v>0</v>
      </c>
      <c r="S7" s="22">
        <v>6730468</v>
      </c>
      <c r="T7" s="22">
        <v>1604175</v>
      </c>
      <c r="U7" s="22">
        <v>0</v>
      </c>
      <c r="V7" s="19">
        <f t="shared" si="1"/>
        <v>9821728</v>
      </c>
      <c r="W7" s="34"/>
      <c r="X7" s="20">
        <f t="shared" si="2"/>
        <v>35424511</v>
      </c>
    </row>
    <row r="8" spans="1:24" ht="16.5">
      <c r="A8" s="1" t="str">
        <f t="shared" si="4"/>
        <v>110</v>
      </c>
      <c r="B8" s="32"/>
      <c r="C8" s="32"/>
      <c r="D8" s="25" t="s">
        <v>27</v>
      </c>
      <c r="E8" s="26">
        <v>666849</v>
      </c>
      <c r="F8" s="27"/>
      <c r="G8" s="28">
        <v>0</v>
      </c>
      <c r="H8" s="28"/>
      <c r="I8" s="28"/>
      <c r="J8" s="28"/>
      <c r="K8" s="28"/>
      <c r="L8" s="28"/>
      <c r="M8" s="28"/>
      <c r="N8" s="28"/>
      <c r="O8" s="19">
        <f t="shared" si="0"/>
        <v>666849</v>
      </c>
      <c r="P8" s="26">
        <v>0</v>
      </c>
      <c r="Q8" s="26"/>
      <c r="R8" s="26"/>
      <c r="S8" s="26"/>
      <c r="T8" s="26"/>
      <c r="U8" s="26"/>
      <c r="V8" s="19">
        <f t="shared" si="1"/>
        <v>0</v>
      </c>
      <c r="W8" s="34"/>
      <c r="X8" s="20">
        <f t="shared" si="2"/>
        <v>666849</v>
      </c>
    </row>
    <row r="9" spans="1:24" ht="16.5" customHeight="1">
      <c r="A9" s="1" t="str">
        <f>IF(C9="",A5,MID(C9,1,3))</f>
        <v>450</v>
      </c>
      <c r="B9" s="32" t="s">
        <v>30</v>
      </c>
      <c r="C9" s="32" t="s">
        <v>31</v>
      </c>
      <c r="D9" s="15" t="s">
        <v>25</v>
      </c>
      <c r="E9" s="16">
        <v>184321</v>
      </c>
      <c r="F9" s="17">
        <v>0</v>
      </c>
      <c r="G9" s="18"/>
      <c r="H9" s="18"/>
      <c r="I9" s="18"/>
      <c r="J9" s="18"/>
      <c r="K9" s="18"/>
      <c r="L9" s="18"/>
      <c r="M9" s="18"/>
      <c r="N9" s="18"/>
      <c r="O9" s="19">
        <f t="shared" si="0"/>
        <v>184321</v>
      </c>
      <c r="P9" s="16"/>
      <c r="Q9" s="16">
        <v>0</v>
      </c>
      <c r="R9" s="16"/>
      <c r="S9" s="16">
        <v>0</v>
      </c>
      <c r="T9" s="16">
        <v>0</v>
      </c>
      <c r="U9" s="16"/>
      <c r="V9" s="19">
        <f t="shared" si="1"/>
        <v>0</v>
      </c>
      <c r="W9" s="33">
        <f>SUM(O9:O11)+SUM(V9:V11)</f>
        <v>6701931</v>
      </c>
      <c r="X9" s="20">
        <f t="shared" si="2"/>
        <v>184321</v>
      </c>
    </row>
    <row r="10" spans="1:24" ht="16.5">
      <c r="A10" s="1" t="str">
        <f t="shared" si="3"/>
        <v>450</v>
      </c>
      <c r="B10" s="32"/>
      <c r="C10" s="32"/>
      <c r="D10" s="21" t="s">
        <v>26</v>
      </c>
      <c r="E10" s="22">
        <v>158685</v>
      </c>
      <c r="F10" s="23"/>
      <c r="G10" s="24"/>
      <c r="H10" s="24">
        <v>413267</v>
      </c>
      <c r="I10" s="24">
        <v>0</v>
      </c>
      <c r="J10" s="24">
        <v>9832</v>
      </c>
      <c r="K10" s="24">
        <v>116530</v>
      </c>
      <c r="L10" s="24">
        <v>2250000</v>
      </c>
      <c r="M10" s="24">
        <v>2147229</v>
      </c>
      <c r="N10" s="24">
        <v>226173</v>
      </c>
      <c r="O10" s="19">
        <f t="shared" si="0"/>
        <v>5321716</v>
      </c>
      <c r="P10" s="22"/>
      <c r="Q10" s="22">
        <v>200000</v>
      </c>
      <c r="R10" s="22">
        <v>0</v>
      </c>
      <c r="S10" s="22">
        <v>485000</v>
      </c>
      <c r="T10" s="22">
        <v>0</v>
      </c>
      <c r="U10" s="22">
        <v>0</v>
      </c>
      <c r="V10" s="19">
        <f t="shared" si="1"/>
        <v>685000</v>
      </c>
      <c r="W10" s="34"/>
      <c r="X10" s="20">
        <f t="shared" si="2"/>
        <v>6006716</v>
      </c>
    </row>
    <row r="11" spans="1:24" ht="16.5">
      <c r="A11" s="1" t="str">
        <f t="shared" si="3"/>
        <v>450</v>
      </c>
      <c r="B11" s="32"/>
      <c r="C11" s="32"/>
      <c r="D11" s="25" t="s">
        <v>27</v>
      </c>
      <c r="E11" s="26">
        <v>0</v>
      </c>
      <c r="F11" s="27"/>
      <c r="G11" s="28">
        <v>257984</v>
      </c>
      <c r="H11" s="28"/>
      <c r="I11" s="28"/>
      <c r="J11" s="28"/>
      <c r="K11" s="28"/>
      <c r="L11" s="28"/>
      <c r="M11" s="28"/>
      <c r="N11" s="28"/>
      <c r="O11" s="19">
        <f t="shared" si="0"/>
        <v>257984</v>
      </c>
      <c r="P11" s="26">
        <v>252910</v>
      </c>
      <c r="Q11" s="26"/>
      <c r="R11" s="26"/>
      <c r="S11" s="26"/>
      <c r="T11" s="26"/>
      <c r="U11" s="26"/>
      <c r="V11" s="19">
        <f t="shared" si="1"/>
        <v>252910</v>
      </c>
      <c r="W11" s="34"/>
      <c r="X11" s="20">
        <f t="shared" si="2"/>
        <v>510894</v>
      </c>
    </row>
    <row r="12" spans="1:24" ht="16.5">
      <c r="A12" s="1" t="str">
        <f t="shared" si="3"/>
        <v>200</v>
      </c>
      <c r="B12" s="32" t="s">
        <v>30</v>
      </c>
      <c r="C12" s="36" t="s">
        <v>32</v>
      </c>
      <c r="D12" s="15" t="s">
        <v>25</v>
      </c>
      <c r="E12" s="16">
        <v>6876205</v>
      </c>
      <c r="F12" s="17">
        <v>1565000</v>
      </c>
      <c r="G12" s="18"/>
      <c r="H12" s="18"/>
      <c r="I12" s="18"/>
      <c r="J12" s="18"/>
      <c r="K12" s="18"/>
      <c r="L12" s="18"/>
      <c r="M12" s="18"/>
      <c r="N12" s="18"/>
      <c r="O12" s="19">
        <f t="shared" si="0"/>
        <v>8441205</v>
      </c>
      <c r="P12" s="16"/>
      <c r="Q12" s="16">
        <v>10092925</v>
      </c>
      <c r="R12" s="16"/>
      <c r="S12" s="16">
        <v>0</v>
      </c>
      <c r="T12" s="16">
        <v>410098</v>
      </c>
      <c r="U12" s="16"/>
      <c r="V12" s="19">
        <f t="shared" si="1"/>
        <v>10503023</v>
      </c>
      <c r="W12" s="33">
        <f>SUM(O12:O14)+SUM(V12:V14)</f>
        <v>67459419</v>
      </c>
      <c r="X12" s="20">
        <f t="shared" si="2"/>
        <v>18944228</v>
      </c>
    </row>
    <row r="13" spans="1:24" ht="16.5">
      <c r="A13" s="1" t="str">
        <f t="shared" si="3"/>
        <v>200</v>
      </c>
      <c r="B13" s="32"/>
      <c r="C13" s="36"/>
      <c r="D13" s="21" t="s">
        <v>26</v>
      </c>
      <c r="E13" s="22">
        <v>1194182</v>
      </c>
      <c r="F13" s="23"/>
      <c r="G13" s="24"/>
      <c r="H13" s="24">
        <v>194043</v>
      </c>
      <c r="I13" s="24">
        <v>0</v>
      </c>
      <c r="J13" s="24">
        <v>491512</v>
      </c>
      <c r="K13" s="24">
        <v>383950</v>
      </c>
      <c r="L13" s="24">
        <v>0</v>
      </c>
      <c r="M13" s="24">
        <v>1316793</v>
      </c>
      <c r="N13" s="24">
        <v>33465301</v>
      </c>
      <c r="O13" s="19">
        <f t="shared" si="0"/>
        <v>37045781</v>
      </c>
      <c r="P13" s="22"/>
      <c r="Q13" s="22">
        <v>3640030</v>
      </c>
      <c r="R13" s="22">
        <v>165000</v>
      </c>
      <c r="S13" s="22">
        <v>1364625</v>
      </c>
      <c r="T13" s="22">
        <v>5584178</v>
      </c>
      <c r="U13" s="22">
        <v>0</v>
      </c>
      <c r="V13" s="19">
        <f t="shared" si="1"/>
        <v>10753833</v>
      </c>
      <c r="W13" s="34"/>
      <c r="X13" s="20">
        <f t="shared" si="2"/>
        <v>47799614</v>
      </c>
    </row>
    <row r="14" spans="1:24" ht="16.5">
      <c r="A14" s="1" t="str">
        <f t="shared" si="3"/>
        <v>200</v>
      </c>
      <c r="B14" s="32"/>
      <c r="C14" s="36"/>
      <c r="D14" s="25" t="s">
        <v>27</v>
      </c>
      <c r="E14" s="26">
        <v>0</v>
      </c>
      <c r="F14" s="27"/>
      <c r="G14" s="28">
        <v>564827</v>
      </c>
      <c r="H14" s="28"/>
      <c r="I14" s="28"/>
      <c r="J14" s="28"/>
      <c r="K14" s="28"/>
      <c r="L14" s="28"/>
      <c r="M14" s="28"/>
      <c r="N14" s="28"/>
      <c r="O14" s="19">
        <f t="shared" si="0"/>
        <v>564827</v>
      </c>
      <c r="P14" s="26">
        <v>150750</v>
      </c>
      <c r="Q14" s="26"/>
      <c r="R14" s="26"/>
      <c r="S14" s="26"/>
      <c r="T14" s="26"/>
      <c r="U14" s="26"/>
      <c r="V14" s="19">
        <f t="shared" si="1"/>
        <v>150750</v>
      </c>
      <c r="W14" s="34"/>
      <c r="X14" s="20">
        <f t="shared" si="2"/>
        <v>715577</v>
      </c>
    </row>
    <row r="15" spans="1:24" ht="16.5" customHeight="1">
      <c r="A15" s="1" t="str">
        <f t="shared" si="3"/>
        <v>350</v>
      </c>
      <c r="B15" s="32" t="s">
        <v>30</v>
      </c>
      <c r="C15" s="32" t="s">
        <v>33</v>
      </c>
      <c r="D15" s="15" t="s">
        <v>25</v>
      </c>
      <c r="E15" s="16">
        <v>2075795</v>
      </c>
      <c r="F15" s="17">
        <v>839167</v>
      </c>
      <c r="G15" s="18"/>
      <c r="H15" s="18"/>
      <c r="I15" s="18"/>
      <c r="J15" s="18"/>
      <c r="K15" s="18"/>
      <c r="L15" s="18"/>
      <c r="M15" s="18"/>
      <c r="N15" s="18"/>
      <c r="O15" s="19">
        <f t="shared" si="0"/>
        <v>2914962</v>
      </c>
      <c r="P15" s="16"/>
      <c r="Q15" s="16">
        <v>54400</v>
      </c>
      <c r="R15" s="16"/>
      <c r="S15" s="16">
        <v>0</v>
      </c>
      <c r="T15" s="16">
        <v>402345</v>
      </c>
      <c r="U15" s="16"/>
      <c r="V15" s="19">
        <f t="shared" si="1"/>
        <v>456745</v>
      </c>
      <c r="W15" s="33">
        <f>SUM(O15:O17)+SUM(V15:V17)</f>
        <v>23037757</v>
      </c>
      <c r="X15" s="20">
        <f t="shared" si="2"/>
        <v>3371707</v>
      </c>
    </row>
    <row r="16" spans="1:24" ht="16.5">
      <c r="A16" s="1" t="str">
        <f t="shared" si="3"/>
        <v>350</v>
      </c>
      <c r="B16" s="32"/>
      <c r="C16" s="32"/>
      <c r="D16" s="21" t="s">
        <v>26</v>
      </c>
      <c r="E16" s="22">
        <v>676971</v>
      </c>
      <c r="F16" s="23"/>
      <c r="G16" s="24"/>
      <c r="H16" s="24">
        <v>72199</v>
      </c>
      <c r="I16" s="24">
        <v>1936224</v>
      </c>
      <c r="J16" s="24">
        <v>40223</v>
      </c>
      <c r="K16" s="24">
        <v>765575</v>
      </c>
      <c r="L16" s="24">
        <v>0</v>
      </c>
      <c r="M16" s="24">
        <v>2566000</v>
      </c>
      <c r="N16" s="24">
        <v>9050893</v>
      </c>
      <c r="O16" s="19">
        <f t="shared" si="0"/>
        <v>15108085</v>
      </c>
      <c r="P16" s="22"/>
      <c r="Q16" s="22">
        <v>1927448</v>
      </c>
      <c r="R16" s="22">
        <v>620000</v>
      </c>
      <c r="S16" s="22">
        <v>531786</v>
      </c>
      <c r="T16" s="22">
        <v>729500</v>
      </c>
      <c r="U16" s="22">
        <v>0</v>
      </c>
      <c r="V16" s="19">
        <f t="shared" si="1"/>
        <v>3808734</v>
      </c>
      <c r="W16" s="34"/>
      <c r="X16" s="20">
        <f t="shared" si="2"/>
        <v>18916819</v>
      </c>
    </row>
    <row r="17" spans="1:24" ht="16.5">
      <c r="A17" s="1" t="str">
        <f t="shared" si="3"/>
        <v>350</v>
      </c>
      <c r="B17" s="32"/>
      <c r="C17" s="32"/>
      <c r="D17" s="25" t="s">
        <v>27</v>
      </c>
      <c r="E17" s="26">
        <v>2030</v>
      </c>
      <c r="F17" s="27"/>
      <c r="G17" s="28">
        <v>104010</v>
      </c>
      <c r="H17" s="28"/>
      <c r="I17" s="28"/>
      <c r="J17" s="28"/>
      <c r="K17" s="28"/>
      <c r="L17" s="28"/>
      <c r="M17" s="28"/>
      <c r="N17" s="28"/>
      <c r="O17" s="19">
        <f t="shared" si="0"/>
        <v>106040</v>
      </c>
      <c r="P17" s="26">
        <v>643191</v>
      </c>
      <c r="Q17" s="26"/>
      <c r="R17" s="26"/>
      <c r="S17" s="26"/>
      <c r="T17" s="26"/>
      <c r="U17" s="26"/>
      <c r="V17" s="19">
        <f t="shared" si="1"/>
        <v>643191</v>
      </c>
      <c r="W17" s="34"/>
      <c r="X17" s="20">
        <f t="shared" si="2"/>
        <v>749231</v>
      </c>
    </row>
    <row r="18" spans="1:24" ht="16.5" customHeight="1">
      <c r="A18" s="1" t="str">
        <f t="shared" si="3"/>
        <v>360</v>
      </c>
      <c r="B18" s="32" t="s">
        <v>30</v>
      </c>
      <c r="C18" s="32" t="s">
        <v>34</v>
      </c>
      <c r="D18" s="15" t="s">
        <v>25</v>
      </c>
      <c r="E18" s="16">
        <v>2673502</v>
      </c>
      <c r="F18" s="17">
        <v>0</v>
      </c>
      <c r="G18" s="18"/>
      <c r="H18" s="18"/>
      <c r="I18" s="18"/>
      <c r="J18" s="18"/>
      <c r="K18" s="18"/>
      <c r="L18" s="18"/>
      <c r="M18" s="18"/>
      <c r="N18" s="18"/>
      <c r="O18" s="19">
        <f t="shared" si="0"/>
        <v>2673502</v>
      </c>
      <c r="P18" s="16"/>
      <c r="Q18" s="16">
        <v>0</v>
      </c>
      <c r="R18" s="16"/>
      <c r="S18" s="16">
        <v>0</v>
      </c>
      <c r="T18" s="16">
        <v>362410</v>
      </c>
      <c r="U18" s="16"/>
      <c r="V18" s="19">
        <f t="shared" si="1"/>
        <v>362410</v>
      </c>
      <c r="W18" s="33">
        <f>SUM(O18:O20)+SUM(V18:V20)</f>
        <v>17370035</v>
      </c>
      <c r="X18" s="20">
        <f t="shared" si="2"/>
        <v>3035912</v>
      </c>
    </row>
    <row r="19" spans="1:24" ht="16.5">
      <c r="A19" s="1" t="str">
        <f t="shared" si="3"/>
        <v>360</v>
      </c>
      <c r="B19" s="32"/>
      <c r="C19" s="32"/>
      <c r="D19" s="21" t="s">
        <v>26</v>
      </c>
      <c r="E19" s="22">
        <v>386393</v>
      </c>
      <c r="F19" s="23"/>
      <c r="G19" s="24"/>
      <c r="H19" s="24">
        <v>92700</v>
      </c>
      <c r="I19" s="24">
        <v>0</v>
      </c>
      <c r="J19" s="24">
        <v>39319</v>
      </c>
      <c r="K19" s="24">
        <v>144550</v>
      </c>
      <c r="L19" s="24">
        <v>0</v>
      </c>
      <c r="M19" s="24">
        <v>1984455</v>
      </c>
      <c r="N19" s="24">
        <v>9272702</v>
      </c>
      <c r="O19" s="19">
        <f t="shared" si="0"/>
        <v>11920119</v>
      </c>
      <c r="P19" s="22"/>
      <c r="Q19" s="22">
        <v>0</v>
      </c>
      <c r="R19" s="22">
        <v>0</v>
      </c>
      <c r="S19" s="22">
        <v>351014</v>
      </c>
      <c r="T19" s="22">
        <v>1841192</v>
      </c>
      <c r="U19" s="22">
        <v>0</v>
      </c>
      <c r="V19" s="19">
        <f t="shared" si="1"/>
        <v>2192206</v>
      </c>
      <c r="W19" s="34"/>
      <c r="X19" s="20">
        <f t="shared" si="2"/>
        <v>14112325</v>
      </c>
    </row>
    <row r="20" spans="1:24" ht="16.5">
      <c r="A20" s="1" t="str">
        <f t="shared" si="3"/>
        <v>360</v>
      </c>
      <c r="B20" s="32"/>
      <c r="C20" s="32"/>
      <c r="D20" s="25" t="s">
        <v>27</v>
      </c>
      <c r="E20" s="26">
        <v>8000</v>
      </c>
      <c r="F20" s="27"/>
      <c r="G20" s="28">
        <v>120489</v>
      </c>
      <c r="H20" s="28"/>
      <c r="I20" s="28"/>
      <c r="J20" s="28"/>
      <c r="K20" s="28"/>
      <c r="L20" s="28"/>
      <c r="M20" s="28"/>
      <c r="N20" s="28"/>
      <c r="O20" s="19">
        <f t="shared" si="0"/>
        <v>128489</v>
      </c>
      <c r="P20" s="26">
        <v>93309</v>
      </c>
      <c r="Q20" s="26"/>
      <c r="R20" s="26"/>
      <c r="S20" s="26"/>
      <c r="T20" s="26"/>
      <c r="U20" s="26"/>
      <c r="V20" s="19">
        <f t="shared" si="1"/>
        <v>93309</v>
      </c>
      <c r="W20" s="34"/>
      <c r="X20" s="20">
        <f t="shared" si="2"/>
        <v>221798</v>
      </c>
    </row>
    <row r="21" spans="1:24" ht="16.5" customHeight="1">
      <c r="A21" s="1" t="str">
        <f t="shared" si="3"/>
        <v>370</v>
      </c>
      <c r="B21" s="32" t="s">
        <v>30</v>
      </c>
      <c r="C21" s="32" t="s">
        <v>35</v>
      </c>
      <c r="D21" s="15" t="s">
        <v>25</v>
      </c>
      <c r="E21" s="16">
        <v>390326</v>
      </c>
      <c r="F21" s="17">
        <v>1334895</v>
      </c>
      <c r="G21" s="18"/>
      <c r="H21" s="18"/>
      <c r="I21" s="18"/>
      <c r="J21" s="18"/>
      <c r="K21" s="18"/>
      <c r="L21" s="18"/>
      <c r="M21" s="18"/>
      <c r="N21" s="18"/>
      <c r="O21" s="19">
        <f t="shared" si="0"/>
        <v>1725221</v>
      </c>
      <c r="P21" s="16"/>
      <c r="Q21" s="16">
        <v>4799600</v>
      </c>
      <c r="R21" s="16"/>
      <c r="S21" s="16">
        <v>0</v>
      </c>
      <c r="T21" s="16">
        <v>435500</v>
      </c>
      <c r="U21" s="16"/>
      <c r="V21" s="19">
        <f t="shared" si="1"/>
        <v>5235100</v>
      </c>
      <c r="W21" s="33">
        <f>SUM(O21:O23)+SUM(V21:V23)</f>
        <v>17080220</v>
      </c>
      <c r="X21" s="20">
        <f t="shared" si="2"/>
        <v>6960321</v>
      </c>
    </row>
    <row r="22" spans="1:24" ht="16.5">
      <c r="A22" s="1" t="str">
        <f t="shared" si="3"/>
        <v>370</v>
      </c>
      <c r="B22" s="32"/>
      <c r="C22" s="32"/>
      <c r="D22" s="21" t="s">
        <v>26</v>
      </c>
      <c r="E22" s="22">
        <v>2634680</v>
      </c>
      <c r="F22" s="23"/>
      <c r="G22" s="24"/>
      <c r="H22" s="24">
        <v>101455</v>
      </c>
      <c r="I22" s="24">
        <v>2001259</v>
      </c>
      <c r="J22" s="24">
        <v>1057787</v>
      </c>
      <c r="K22" s="24">
        <v>358320</v>
      </c>
      <c r="L22" s="24">
        <v>0</v>
      </c>
      <c r="M22" s="24">
        <v>1422960</v>
      </c>
      <c r="N22" s="24">
        <v>194604</v>
      </c>
      <c r="O22" s="19">
        <f t="shared" si="0"/>
        <v>7771065</v>
      </c>
      <c r="P22" s="22"/>
      <c r="Q22" s="22">
        <v>855013</v>
      </c>
      <c r="R22" s="22">
        <v>0</v>
      </c>
      <c r="S22" s="22">
        <v>107800</v>
      </c>
      <c r="T22" s="22">
        <v>758876</v>
      </c>
      <c r="U22" s="22">
        <v>0</v>
      </c>
      <c r="V22" s="19">
        <f t="shared" si="1"/>
        <v>1721689</v>
      </c>
      <c r="W22" s="34"/>
      <c r="X22" s="20">
        <f t="shared" si="2"/>
        <v>9492754</v>
      </c>
    </row>
    <row r="23" spans="1:24" ht="21" customHeight="1">
      <c r="A23" s="1" t="str">
        <f t="shared" si="3"/>
        <v>370</v>
      </c>
      <c r="B23" s="32"/>
      <c r="C23" s="32"/>
      <c r="D23" s="25" t="s">
        <v>27</v>
      </c>
      <c r="E23" s="26">
        <v>0</v>
      </c>
      <c r="F23" s="27"/>
      <c r="G23" s="28">
        <v>188004</v>
      </c>
      <c r="H23" s="28"/>
      <c r="I23" s="28"/>
      <c r="J23" s="28"/>
      <c r="K23" s="28"/>
      <c r="L23" s="28"/>
      <c r="M23" s="28"/>
      <c r="N23" s="28"/>
      <c r="O23" s="19">
        <f t="shared" si="0"/>
        <v>188004</v>
      </c>
      <c r="P23" s="26">
        <v>439141</v>
      </c>
      <c r="Q23" s="26"/>
      <c r="R23" s="26"/>
      <c r="S23" s="26"/>
      <c r="T23" s="26"/>
      <c r="U23" s="26"/>
      <c r="V23" s="19">
        <f t="shared" si="1"/>
        <v>439141</v>
      </c>
      <c r="W23" s="34"/>
      <c r="X23" s="20">
        <f t="shared" si="2"/>
        <v>627145</v>
      </c>
    </row>
    <row r="24" spans="1:24" ht="21" customHeight="1">
      <c r="A24" s="1">
        <v>481</v>
      </c>
      <c r="B24" s="32" t="s">
        <v>30</v>
      </c>
      <c r="C24" s="32" t="s">
        <v>36</v>
      </c>
      <c r="D24" s="15" t="s">
        <v>25</v>
      </c>
      <c r="E24" s="16">
        <v>821605</v>
      </c>
      <c r="F24" s="17">
        <v>0</v>
      </c>
      <c r="G24" s="18"/>
      <c r="H24" s="18"/>
      <c r="I24" s="18"/>
      <c r="J24" s="18"/>
      <c r="K24" s="18"/>
      <c r="L24" s="18"/>
      <c r="M24" s="18"/>
      <c r="N24" s="18"/>
      <c r="O24" s="19">
        <f t="shared" si="0"/>
        <v>821605</v>
      </c>
      <c r="P24" s="16"/>
      <c r="Q24" s="16">
        <v>0</v>
      </c>
      <c r="R24" s="16"/>
      <c r="S24" s="16">
        <v>0</v>
      </c>
      <c r="T24" s="16">
        <v>0</v>
      </c>
      <c r="U24" s="16"/>
      <c r="V24" s="19">
        <f t="shared" si="1"/>
        <v>0</v>
      </c>
      <c r="W24" s="33">
        <f>SUM(O24:O26)+SUM(V24:V26)</f>
        <v>5928429</v>
      </c>
      <c r="X24" s="20">
        <f t="shared" si="2"/>
        <v>821605</v>
      </c>
    </row>
    <row r="25" spans="1:24" ht="21" customHeight="1">
      <c r="A25" s="1">
        <v>481</v>
      </c>
      <c r="B25" s="32"/>
      <c r="C25" s="32"/>
      <c r="D25" s="21" t="s">
        <v>26</v>
      </c>
      <c r="E25" s="22">
        <v>4700</v>
      </c>
      <c r="F25" s="23"/>
      <c r="G25" s="24"/>
      <c r="H25" s="24">
        <v>0</v>
      </c>
      <c r="I25" s="24">
        <v>0</v>
      </c>
      <c r="J25" s="24">
        <v>0</v>
      </c>
      <c r="K25" s="24">
        <v>22145</v>
      </c>
      <c r="L25" s="24">
        <v>0</v>
      </c>
      <c r="M25" s="24">
        <v>4960000</v>
      </c>
      <c r="N25" s="24">
        <v>0</v>
      </c>
      <c r="O25" s="19">
        <f t="shared" si="0"/>
        <v>4986845</v>
      </c>
      <c r="P25" s="22"/>
      <c r="Q25" s="22">
        <v>0</v>
      </c>
      <c r="R25" s="22">
        <v>0</v>
      </c>
      <c r="S25" s="22">
        <v>0</v>
      </c>
      <c r="T25" s="22">
        <v>119979</v>
      </c>
      <c r="U25" s="22">
        <v>0</v>
      </c>
      <c r="V25" s="19">
        <f t="shared" si="1"/>
        <v>119979</v>
      </c>
      <c r="W25" s="34"/>
      <c r="X25" s="20">
        <f t="shared" si="2"/>
        <v>5106824</v>
      </c>
    </row>
    <row r="26" spans="1:24" ht="21" customHeight="1">
      <c r="A26" s="1">
        <v>481</v>
      </c>
      <c r="B26" s="32"/>
      <c r="C26" s="32"/>
      <c r="D26" s="25" t="s">
        <v>27</v>
      </c>
      <c r="E26" s="26">
        <v>0</v>
      </c>
      <c r="F26" s="27"/>
      <c r="G26" s="28"/>
      <c r="H26" s="28"/>
      <c r="I26" s="28"/>
      <c r="J26" s="28"/>
      <c r="K26" s="28"/>
      <c r="L26" s="28"/>
      <c r="M26" s="28"/>
      <c r="N26" s="28"/>
      <c r="O26" s="19">
        <f t="shared" si="0"/>
        <v>0</v>
      </c>
      <c r="P26" s="26"/>
      <c r="Q26" s="26"/>
      <c r="R26" s="26"/>
      <c r="S26" s="26"/>
      <c r="T26" s="26"/>
      <c r="U26" s="26"/>
      <c r="V26" s="19">
        <f t="shared" si="1"/>
        <v>0</v>
      </c>
      <c r="W26" s="34"/>
      <c r="X26" s="20">
        <f t="shared" si="2"/>
        <v>0</v>
      </c>
    </row>
    <row r="27" spans="1:24" ht="16.5" customHeight="1">
      <c r="A27" s="1" t="str">
        <f>IF(C27="",A23,MID(C27,1,3))</f>
        <v>431</v>
      </c>
      <c r="B27" s="32" t="s">
        <v>30</v>
      </c>
      <c r="C27" s="32" t="s">
        <v>37</v>
      </c>
      <c r="D27" s="15" t="s">
        <v>25</v>
      </c>
      <c r="E27" s="16">
        <v>688916</v>
      </c>
      <c r="F27" s="17">
        <v>1335000</v>
      </c>
      <c r="G27" s="18"/>
      <c r="H27" s="18"/>
      <c r="I27" s="18"/>
      <c r="J27" s="18"/>
      <c r="K27" s="18"/>
      <c r="L27" s="18"/>
      <c r="M27" s="18"/>
      <c r="N27" s="18"/>
      <c r="O27" s="19">
        <f t="shared" si="0"/>
        <v>2023916</v>
      </c>
      <c r="P27" s="16"/>
      <c r="Q27" s="16">
        <v>0</v>
      </c>
      <c r="R27" s="16"/>
      <c r="S27" s="16">
        <v>0</v>
      </c>
      <c r="T27" s="16">
        <v>475724</v>
      </c>
      <c r="U27" s="16"/>
      <c r="V27" s="19">
        <f t="shared" si="1"/>
        <v>475724</v>
      </c>
      <c r="W27" s="33">
        <f>SUM(O27:O29)+SUM(V27:V29)</f>
        <v>11007293</v>
      </c>
      <c r="X27" s="20">
        <f t="shared" si="2"/>
        <v>2499640</v>
      </c>
    </row>
    <row r="28" spans="1:24" ht="16.5">
      <c r="A28" s="1" t="str">
        <f t="shared" si="3"/>
        <v>431</v>
      </c>
      <c r="B28" s="32"/>
      <c r="C28" s="32"/>
      <c r="D28" s="21" t="s">
        <v>26</v>
      </c>
      <c r="E28" s="22">
        <v>249264</v>
      </c>
      <c r="F28" s="23"/>
      <c r="G28" s="24"/>
      <c r="H28" s="24">
        <v>359189</v>
      </c>
      <c r="I28" s="24">
        <v>0</v>
      </c>
      <c r="J28" s="24">
        <v>736499</v>
      </c>
      <c r="K28" s="24">
        <v>335625</v>
      </c>
      <c r="L28" s="24">
        <v>0</v>
      </c>
      <c r="M28" s="24">
        <v>70480</v>
      </c>
      <c r="N28" s="24">
        <v>5469699</v>
      </c>
      <c r="O28" s="19">
        <f t="shared" si="0"/>
        <v>7220756</v>
      </c>
      <c r="P28" s="22"/>
      <c r="Q28" s="22">
        <v>0</v>
      </c>
      <c r="R28" s="22">
        <v>0</v>
      </c>
      <c r="S28" s="22">
        <v>36000</v>
      </c>
      <c r="T28" s="22">
        <v>836628</v>
      </c>
      <c r="U28" s="22">
        <v>0</v>
      </c>
      <c r="V28" s="19">
        <f t="shared" si="1"/>
        <v>872628</v>
      </c>
      <c r="W28" s="34"/>
      <c r="X28" s="20">
        <f t="shared" si="2"/>
        <v>8093384</v>
      </c>
    </row>
    <row r="29" spans="1:24" ht="16.5">
      <c r="A29" s="1" t="str">
        <f t="shared" si="3"/>
        <v>431</v>
      </c>
      <c r="B29" s="32"/>
      <c r="C29" s="32"/>
      <c r="D29" s="25" t="s">
        <v>27</v>
      </c>
      <c r="E29" s="26">
        <v>0</v>
      </c>
      <c r="F29" s="27"/>
      <c r="G29" s="28">
        <v>176357</v>
      </c>
      <c r="H29" s="28"/>
      <c r="I29" s="28"/>
      <c r="J29" s="28"/>
      <c r="K29" s="28"/>
      <c r="L29" s="28"/>
      <c r="M29" s="28"/>
      <c r="N29" s="28"/>
      <c r="O29" s="19">
        <f t="shared" si="0"/>
        <v>176357</v>
      </c>
      <c r="P29" s="26">
        <v>237912</v>
      </c>
      <c r="Q29" s="26"/>
      <c r="R29" s="26"/>
      <c r="S29" s="26"/>
      <c r="T29" s="26"/>
      <c r="U29" s="26"/>
      <c r="V29" s="19">
        <f t="shared" si="1"/>
        <v>237912</v>
      </c>
      <c r="W29" s="34"/>
      <c r="X29" s="20">
        <f t="shared" si="2"/>
        <v>414269</v>
      </c>
    </row>
    <row r="30" spans="1:24" ht="16.5" customHeight="1">
      <c r="A30" s="1" t="str">
        <f>IF(C30="",A29,MID(C30,1,3))</f>
        <v>451</v>
      </c>
      <c r="B30" s="32" t="s">
        <v>38</v>
      </c>
      <c r="C30" s="32" t="s">
        <v>39</v>
      </c>
      <c r="D30" s="15" t="s">
        <v>25</v>
      </c>
      <c r="E30" s="16">
        <v>318395</v>
      </c>
      <c r="F30" s="17">
        <v>0</v>
      </c>
      <c r="G30" s="18"/>
      <c r="H30" s="18"/>
      <c r="I30" s="18"/>
      <c r="J30" s="18"/>
      <c r="K30" s="18"/>
      <c r="L30" s="18"/>
      <c r="M30" s="18"/>
      <c r="N30" s="18"/>
      <c r="O30" s="19">
        <f t="shared" si="0"/>
        <v>318395</v>
      </c>
      <c r="P30" s="16"/>
      <c r="Q30" s="16">
        <v>0</v>
      </c>
      <c r="R30" s="16"/>
      <c r="S30" s="16">
        <v>0</v>
      </c>
      <c r="T30" s="16">
        <v>0</v>
      </c>
      <c r="U30" s="16"/>
      <c r="V30" s="19">
        <f t="shared" si="1"/>
        <v>0</v>
      </c>
      <c r="W30" s="33">
        <f>SUM(O30:O32)+SUM(V30:V32)</f>
        <v>10338399</v>
      </c>
      <c r="X30" s="20">
        <f t="shared" si="2"/>
        <v>318395</v>
      </c>
    </row>
    <row r="31" spans="1:24" ht="16.5">
      <c r="A31" s="1" t="str">
        <f t="shared" si="3"/>
        <v>451</v>
      </c>
      <c r="B31" s="32"/>
      <c r="C31" s="32"/>
      <c r="D31" s="21" t="s">
        <v>26</v>
      </c>
      <c r="E31" s="22">
        <v>448350</v>
      </c>
      <c r="F31" s="23"/>
      <c r="G31" s="24"/>
      <c r="H31" s="24">
        <v>393785</v>
      </c>
      <c r="I31" s="24">
        <v>0</v>
      </c>
      <c r="J31" s="24">
        <v>8852</v>
      </c>
      <c r="K31" s="24">
        <v>0</v>
      </c>
      <c r="L31" s="24">
        <v>1888367</v>
      </c>
      <c r="M31" s="24">
        <v>1827738</v>
      </c>
      <c r="N31" s="24">
        <v>385005</v>
      </c>
      <c r="O31" s="19">
        <f t="shared" si="0"/>
        <v>4952097</v>
      </c>
      <c r="P31" s="22"/>
      <c r="Q31" s="22">
        <v>0</v>
      </c>
      <c r="R31" s="22">
        <v>895000</v>
      </c>
      <c r="S31" s="22">
        <v>186000</v>
      </c>
      <c r="T31" s="22">
        <v>3759010</v>
      </c>
      <c r="U31" s="22">
        <v>0</v>
      </c>
      <c r="V31" s="19">
        <f t="shared" si="1"/>
        <v>4840010</v>
      </c>
      <c r="W31" s="34"/>
      <c r="X31" s="20">
        <f t="shared" si="2"/>
        <v>9792107</v>
      </c>
    </row>
    <row r="32" spans="1:24" ht="16.5">
      <c r="A32" s="1" t="str">
        <f t="shared" si="3"/>
        <v>451</v>
      </c>
      <c r="B32" s="32"/>
      <c r="C32" s="32"/>
      <c r="D32" s="25" t="s">
        <v>27</v>
      </c>
      <c r="E32" s="26">
        <v>0</v>
      </c>
      <c r="F32" s="27"/>
      <c r="G32" s="28">
        <v>125797</v>
      </c>
      <c r="H32" s="28"/>
      <c r="I32" s="28"/>
      <c r="J32" s="28"/>
      <c r="K32" s="28"/>
      <c r="L32" s="28"/>
      <c r="M32" s="28"/>
      <c r="N32" s="28"/>
      <c r="O32" s="19">
        <f t="shared" si="0"/>
        <v>125797</v>
      </c>
      <c r="P32" s="26">
        <v>102100</v>
      </c>
      <c r="Q32" s="26"/>
      <c r="R32" s="26"/>
      <c r="S32" s="26"/>
      <c r="T32" s="26"/>
      <c r="U32" s="26"/>
      <c r="V32" s="19">
        <f t="shared" si="1"/>
        <v>102100</v>
      </c>
      <c r="W32" s="34"/>
      <c r="X32" s="20">
        <f t="shared" si="2"/>
        <v>227897</v>
      </c>
    </row>
    <row r="33" spans="1:24" ht="16.5" customHeight="1">
      <c r="A33" s="1" t="str">
        <f t="shared" si="3"/>
        <v>210</v>
      </c>
      <c r="B33" s="32" t="s">
        <v>38</v>
      </c>
      <c r="C33" s="32" t="s">
        <v>40</v>
      </c>
      <c r="D33" s="15" t="s">
        <v>25</v>
      </c>
      <c r="E33" s="16">
        <v>5753207</v>
      </c>
      <c r="F33" s="17">
        <v>1000453</v>
      </c>
      <c r="G33" s="18"/>
      <c r="H33" s="18"/>
      <c r="I33" s="18"/>
      <c r="J33" s="18"/>
      <c r="K33" s="18"/>
      <c r="L33" s="18"/>
      <c r="M33" s="18"/>
      <c r="N33" s="18"/>
      <c r="O33" s="19">
        <f t="shared" si="0"/>
        <v>6753660</v>
      </c>
      <c r="P33" s="16"/>
      <c r="Q33" s="16">
        <v>0</v>
      </c>
      <c r="R33" s="16"/>
      <c r="S33" s="16">
        <v>0</v>
      </c>
      <c r="T33" s="16">
        <v>1080939</v>
      </c>
      <c r="U33" s="16"/>
      <c r="V33" s="19">
        <f t="shared" si="1"/>
        <v>1080939</v>
      </c>
      <c r="W33" s="33">
        <f>SUM(O33:O35)+SUM(V33:V35)</f>
        <v>36228527</v>
      </c>
      <c r="X33" s="20">
        <f t="shared" si="2"/>
        <v>7834599</v>
      </c>
    </row>
    <row r="34" spans="1:24" ht="16.5">
      <c r="A34" s="1" t="str">
        <f t="shared" si="3"/>
        <v>210</v>
      </c>
      <c r="B34" s="32"/>
      <c r="C34" s="32"/>
      <c r="D34" s="21" t="s">
        <v>26</v>
      </c>
      <c r="E34" s="22">
        <v>1003025</v>
      </c>
      <c r="F34" s="23"/>
      <c r="G34" s="24"/>
      <c r="H34" s="24">
        <v>1141459</v>
      </c>
      <c r="I34" s="24">
        <v>517207</v>
      </c>
      <c r="J34" s="24">
        <v>1190595</v>
      </c>
      <c r="K34" s="24">
        <v>1200288</v>
      </c>
      <c r="L34" s="24">
        <v>0</v>
      </c>
      <c r="M34" s="24">
        <v>725427</v>
      </c>
      <c r="N34" s="24">
        <v>18928781</v>
      </c>
      <c r="O34" s="19">
        <f t="shared" si="0"/>
        <v>24706782</v>
      </c>
      <c r="P34" s="22"/>
      <c r="Q34" s="22">
        <v>0</v>
      </c>
      <c r="R34" s="22">
        <v>0</v>
      </c>
      <c r="S34" s="22">
        <v>1189093</v>
      </c>
      <c r="T34" s="22">
        <v>2000712</v>
      </c>
      <c r="U34" s="22">
        <v>0</v>
      </c>
      <c r="V34" s="19">
        <f t="shared" si="1"/>
        <v>3189805</v>
      </c>
      <c r="W34" s="34"/>
      <c r="X34" s="20">
        <f t="shared" si="2"/>
        <v>27896587</v>
      </c>
    </row>
    <row r="35" spans="1:24" ht="16.5">
      <c r="A35" s="1" t="str">
        <f t="shared" si="3"/>
        <v>210</v>
      </c>
      <c r="B35" s="32"/>
      <c r="C35" s="32"/>
      <c r="D35" s="25" t="s">
        <v>27</v>
      </c>
      <c r="E35" s="26">
        <v>0</v>
      </c>
      <c r="F35" s="27"/>
      <c r="G35" s="28">
        <v>229109</v>
      </c>
      <c r="H35" s="28"/>
      <c r="I35" s="28"/>
      <c r="J35" s="28"/>
      <c r="K35" s="28"/>
      <c r="L35" s="28"/>
      <c r="M35" s="28"/>
      <c r="N35" s="28"/>
      <c r="O35" s="19">
        <f t="shared" si="0"/>
        <v>229109</v>
      </c>
      <c r="P35" s="26">
        <v>268232</v>
      </c>
      <c r="Q35" s="26"/>
      <c r="R35" s="26"/>
      <c r="S35" s="26"/>
      <c r="T35" s="26"/>
      <c r="U35" s="26"/>
      <c r="V35" s="19">
        <f t="shared" si="1"/>
        <v>268232</v>
      </c>
      <c r="W35" s="34"/>
      <c r="X35" s="20">
        <f t="shared" si="2"/>
        <v>497341</v>
      </c>
    </row>
    <row r="36" spans="1:24" ht="16.5" customHeight="1">
      <c r="A36" s="1" t="str">
        <f t="shared" si="3"/>
        <v>220</v>
      </c>
      <c r="B36" s="32" t="s">
        <v>38</v>
      </c>
      <c r="C36" s="32" t="s">
        <v>41</v>
      </c>
      <c r="D36" s="15" t="s">
        <v>25</v>
      </c>
      <c r="E36" s="16">
        <v>4126319</v>
      </c>
      <c r="F36" s="17">
        <v>1211332</v>
      </c>
      <c r="G36" s="18"/>
      <c r="H36" s="18"/>
      <c r="I36" s="18"/>
      <c r="J36" s="18"/>
      <c r="K36" s="18"/>
      <c r="L36" s="18"/>
      <c r="M36" s="18"/>
      <c r="N36" s="18"/>
      <c r="O36" s="19">
        <f t="shared" si="0"/>
        <v>5337651</v>
      </c>
      <c r="P36" s="16"/>
      <c r="Q36" s="16">
        <v>21148785</v>
      </c>
      <c r="R36" s="16"/>
      <c r="S36" s="16">
        <v>0</v>
      </c>
      <c r="T36" s="16">
        <v>502500</v>
      </c>
      <c r="U36" s="16"/>
      <c r="V36" s="19">
        <f t="shared" si="1"/>
        <v>21651285</v>
      </c>
      <c r="W36" s="33">
        <f>SUM(O36:O38)+SUM(V36:V38)</f>
        <v>55147263</v>
      </c>
      <c r="X36" s="20">
        <f t="shared" si="2"/>
        <v>26988936</v>
      </c>
    </row>
    <row r="37" spans="1:24" ht="16.5">
      <c r="A37" s="1" t="str">
        <f t="shared" si="3"/>
        <v>220</v>
      </c>
      <c r="B37" s="32"/>
      <c r="C37" s="32"/>
      <c r="D37" s="21" t="s">
        <v>26</v>
      </c>
      <c r="E37" s="22">
        <v>1003447</v>
      </c>
      <c r="F37" s="23"/>
      <c r="G37" s="24"/>
      <c r="H37" s="24">
        <v>516657</v>
      </c>
      <c r="I37" s="24">
        <v>242059</v>
      </c>
      <c r="J37" s="24">
        <v>721984</v>
      </c>
      <c r="K37" s="24">
        <v>838925</v>
      </c>
      <c r="L37" s="24">
        <v>0</v>
      </c>
      <c r="M37" s="24">
        <v>600550</v>
      </c>
      <c r="N37" s="24">
        <v>14272162</v>
      </c>
      <c r="O37" s="19">
        <f t="shared" si="0"/>
        <v>18195784</v>
      </c>
      <c r="P37" s="22"/>
      <c r="Q37" s="22">
        <v>6418464</v>
      </c>
      <c r="R37" s="22">
        <v>0</v>
      </c>
      <c r="S37" s="22">
        <v>1315371</v>
      </c>
      <c r="T37" s="22">
        <v>1322738</v>
      </c>
      <c r="U37" s="22">
        <v>0</v>
      </c>
      <c r="V37" s="19">
        <f t="shared" si="1"/>
        <v>9056573</v>
      </c>
      <c r="W37" s="34"/>
      <c r="X37" s="20">
        <f t="shared" si="2"/>
        <v>27252357</v>
      </c>
    </row>
    <row r="38" spans="1:24" ht="16.5">
      <c r="A38" s="1" t="str">
        <f t="shared" si="3"/>
        <v>220</v>
      </c>
      <c r="B38" s="32"/>
      <c r="C38" s="32"/>
      <c r="D38" s="25" t="s">
        <v>27</v>
      </c>
      <c r="E38" s="26">
        <v>11245</v>
      </c>
      <c r="F38" s="27"/>
      <c r="G38" s="28">
        <v>577247</v>
      </c>
      <c r="H38" s="28"/>
      <c r="I38" s="28"/>
      <c r="J38" s="28"/>
      <c r="K38" s="28"/>
      <c r="L38" s="28"/>
      <c r="M38" s="28"/>
      <c r="N38" s="28"/>
      <c r="O38" s="19">
        <f t="shared" si="0"/>
        <v>588492</v>
      </c>
      <c r="P38" s="26">
        <v>317478</v>
      </c>
      <c r="Q38" s="26"/>
      <c r="R38" s="26"/>
      <c r="S38" s="26"/>
      <c r="T38" s="26"/>
      <c r="U38" s="26"/>
      <c r="V38" s="19">
        <f t="shared" ref="V38:V69" si="5">SUM(P38:U38)</f>
        <v>317478</v>
      </c>
      <c r="W38" s="34"/>
      <c r="X38" s="20">
        <f t="shared" si="2"/>
        <v>905970</v>
      </c>
    </row>
    <row r="39" spans="1:24" ht="16.5" customHeight="1">
      <c r="A39" s="1" t="str">
        <f t="shared" si="3"/>
        <v>316</v>
      </c>
      <c r="B39" s="32" t="s">
        <v>38</v>
      </c>
      <c r="C39" s="32" t="s">
        <v>42</v>
      </c>
      <c r="D39" s="15" t="s">
        <v>25</v>
      </c>
      <c r="E39" s="16">
        <v>3759963</v>
      </c>
      <c r="F39" s="17">
        <v>1899000</v>
      </c>
      <c r="G39" s="18"/>
      <c r="H39" s="18"/>
      <c r="I39" s="18"/>
      <c r="J39" s="18"/>
      <c r="K39" s="18"/>
      <c r="L39" s="18"/>
      <c r="M39" s="18"/>
      <c r="N39" s="18"/>
      <c r="O39" s="19">
        <f t="shared" si="0"/>
        <v>5658963</v>
      </c>
      <c r="P39" s="16"/>
      <c r="Q39" s="16">
        <v>0</v>
      </c>
      <c r="R39" s="16"/>
      <c r="S39" s="16">
        <v>0</v>
      </c>
      <c r="T39" s="16">
        <v>112500</v>
      </c>
      <c r="U39" s="16"/>
      <c r="V39" s="19">
        <f t="shared" si="5"/>
        <v>112500</v>
      </c>
      <c r="W39" s="33">
        <f>SUM(O39:O41)+SUM(V39:V41)</f>
        <v>30352238</v>
      </c>
      <c r="X39" s="20">
        <f t="shared" si="2"/>
        <v>5771463</v>
      </c>
    </row>
    <row r="40" spans="1:24" ht="16.5">
      <c r="A40" s="1" t="str">
        <f t="shared" si="3"/>
        <v>316</v>
      </c>
      <c r="B40" s="32"/>
      <c r="C40" s="32"/>
      <c r="D40" s="21" t="s">
        <v>26</v>
      </c>
      <c r="E40" s="22">
        <v>411795</v>
      </c>
      <c r="F40" s="23"/>
      <c r="G40" s="24"/>
      <c r="H40" s="24">
        <v>405359</v>
      </c>
      <c r="I40" s="24">
        <v>3791083</v>
      </c>
      <c r="J40" s="24">
        <v>2251492</v>
      </c>
      <c r="K40" s="24">
        <v>536839</v>
      </c>
      <c r="L40" s="24">
        <v>0</v>
      </c>
      <c r="M40" s="24">
        <v>0</v>
      </c>
      <c r="N40" s="24">
        <v>14747348</v>
      </c>
      <c r="O40" s="19">
        <f t="shared" si="0"/>
        <v>22143916</v>
      </c>
      <c r="P40" s="22"/>
      <c r="Q40" s="22">
        <v>0</v>
      </c>
      <c r="R40" s="22">
        <v>0</v>
      </c>
      <c r="S40" s="22">
        <v>1172263</v>
      </c>
      <c r="T40" s="22">
        <v>721021</v>
      </c>
      <c r="U40" s="22">
        <v>0</v>
      </c>
      <c r="V40" s="19">
        <f t="shared" si="5"/>
        <v>1893284</v>
      </c>
      <c r="W40" s="34"/>
      <c r="X40" s="20">
        <f t="shared" si="2"/>
        <v>24037200</v>
      </c>
    </row>
    <row r="41" spans="1:24" ht="16.5">
      <c r="A41" s="1" t="str">
        <f t="shared" si="3"/>
        <v>316</v>
      </c>
      <c r="B41" s="32"/>
      <c r="C41" s="32"/>
      <c r="D41" s="25" t="s">
        <v>27</v>
      </c>
      <c r="E41" s="26">
        <v>0</v>
      </c>
      <c r="F41" s="27"/>
      <c r="G41" s="28">
        <v>340005</v>
      </c>
      <c r="H41" s="28"/>
      <c r="I41" s="28"/>
      <c r="J41" s="28"/>
      <c r="K41" s="28"/>
      <c r="L41" s="28"/>
      <c r="M41" s="28"/>
      <c r="N41" s="28"/>
      <c r="O41" s="19">
        <f t="shared" si="0"/>
        <v>340005</v>
      </c>
      <c r="P41" s="26">
        <v>203570</v>
      </c>
      <c r="Q41" s="26"/>
      <c r="R41" s="26"/>
      <c r="S41" s="26"/>
      <c r="T41" s="26"/>
      <c r="U41" s="26"/>
      <c r="V41" s="19">
        <f t="shared" si="5"/>
        <v>203570</v>
      </c>
      <c r="W41" s="34"/>
      <c r="X41" s="20">
        <f t="shared" si="2"/>
        <v>543575</v>
      </c>
    </row>
    <row r="42" spans="1:24" ht="16.5" customHeight="1">
      <c r="A42" s="1" t="str">
        <f t="shared" si="3"/>
        <v>420</v>
      </c>
      <c r="B42" s="32" t="s">
        <v>38</v>
      </c>
      <c r="C42" s="32" t="s">
        <v>43</v>
      </c>
      <c r="D42" s="15" t="s">
        <v>25</v>
      </c>
      <c r="E42" s="16">
        <v>2275471</v>
      </c>
      <c r="F42" s="17">
        <v>489438</v>
      </c>
      <c r="G42" s="18"/>
      <c r="H42" s="18"/>
      <c r="I42" s="18"/>
      <c r="J42" s="18"/>
      <c r="K42" s="18"/>
      <c r="L42" s="18"/>
      <c r="M42" s="18"/>
      <c r="N42" s="18"/>
      <c r="O42" s="19">
        <f t="shared" si="0"/>
        <v>2764909</v>
      </c>
      <c r="P42" s="16"/>
      <c r="Q42" s="16">
        <v>86000</v>
      </c>
      <c r="R42" s="16"/>
      <c r="S42" s="16">
        <v>0</v>
      </c>
      <c r="T42" s="16">
        <v>224989</v>
      </c>
      <c r="U42" s="16"/>
      <c r="V42" s="19">
        <f t="shared" si="5"/>
        <v>310989</v>
      </c>
      <c r="W42" s="33">
        <f>SUM(O42:O44)+SUM(V42:V44)</f>
        <v>14956751</v>
      </c>
      <c r="X42" s="20">
        <f t="shared" si="2"/>
        <v>3075898</v>
      </c>
    </row>
    <row r="43" spans="1:24" ht="16.5">
      <c r="A43" s="1" t="str">
        <f t="shared" si="3"/>
        <v>420</v>
      </c>
      <c r="B43" s="32"/>
      <c r="C43" s="32"/>
      <c r="D43" s="21" t="s">
        <v>26</v>
      </c>
      <c r="E43" s="22">
        <v>453394</v>
      </c>
      <c r="F43" s="23"/>
      <c r="G43" s="24"/>
      <c r="H43" s="24">
        <v>182465</v>
      </c>
      <c r="I43" s="24">
        <v>731524</v>
      </c>
      <c r="J43" s="24">
        <v>155453</v>
      </c>
      <c r="K43" s="24">
        <v>231260</v>
      </c>
      <c r="L43" s="24">
        <v>0</v>
      </c>
      <c r="M43" s="24">
        <v>180000</v>
      </c>
      <c r="N43" s="24">
        <v>5422060</v>
      </c>
      <c r="O43" s="19">
        <f t="shared" si="0"/>
        <v>7356156</v>
      </c>
      <c r="P43" s="22"/>
      <c r="Q43" s="22">
        <v>2309667</v>
      </c>
      <c r="R43" s="22">
        <v>180000</v>
      </c>
      <c r="S43" s="22">
        <v>528305</v>
      </c>
      <c r="T43" s="22">
        <v>1157931</v>
      </c>
      <c r="U43" s="22">
        <v>0</v>
      </c>
      <c r="V43" s="19">
        <f t="shared" si="5"/>
        <v>4175903</v>
      </c>
      <c r="W43" s="34"/>
      <c r="X43" s="20">
        <f t="shared" si="2"/>
        <v>11532059</v>
      </c>
    </row>
    <row r="44" spans="1:24" ht="16.5">
      <c r="A44" s="1" t="str">
        <f t="shared" si="3"/>
        <v>420</v>
      </c>
      <c r="B44" s="32"/>
      <c r="C44" s="32"/>
      <c r="D44" s="25" t="s">
        <v>27</v>
      </c>
      <c r="E44" s="26">
        <v>0</v>
      </c>
      <c r="F44" s="27"/>
      <c r="G44" s="28">
        <v>149489</v>
      </c>
      <c r="H44" s="28"/>
      <c r="I44" s="28"/>
      <c r="J44" s="28"/>
      <c r="K44" s="28"/>
      <c r="L44" s="28"/>
      <c r="M44" s="28"/>
      <c r="N44" s="28"/>
      <c r="O44" s="19">
        <f t="shared" si="0"/>
        <v>149489</v>
      </c>
      <c r="P44" s="26">
        <v>199305</v>
      </c>
      <c r="Q44" s="26"/>
      <c r="R44" s="26"/>
      <c r="S44" s="26"/>
      <c r="T44" s="26"/>
      <c r="U44" s="26"/>
      <c r="V44" s="19">
        <f t="shared" si="5"/>
        <v>199305</v>
      </c>
      <c r="W44" s="34"/>
      <c r="X44" s="20">
        <f t="shared" si="2"/>
        <v>348794</v>
      </c>
    </row>
    <row r="45" spans="1:24" ht="16.5" customHeight="1">
      <c r="A45" s="1" t="str">
        <f t="shared" si="3"/>
        <v>452</v>
      </c>
      <c r="B45" s="32" t="s">
        <v>44</v>
      </c>
      <c r="C45" s="32" t="s">
        <v>45</v>
      </c>
      <c r="D45" s="15" t="s">
        <v>25</v>
      </c>
      <c r="E45" s="16">
        <v>463481</v>
      </c>
      <c r="F45" s="17">
        <v>0</v>
      </c>
      <c r="G45" s="18"/>
      <c r="H45" s="18"/>
      <c r="I45" s="18"/>
      <c r="J45" s="18"/>
      <c r="K45" s="18"/>
      <c r="L45" s="18"/>
      <c r="M45" s="18"/>
      <c r="N45" s="18"/>
      <c r="O45" s="19">
        <f t="shared" si="0"/>
        <v>463481</v>
      </c>
      <c r="P45" s="16"/>
      <c r="Q45" s="16">
        <v>0</v>
      </c>
      <c r="R45" s="16"/>
      <c r="S45" s="16">
        <v>0</v>
      </c>
      <c r="T45" s="16">
        <v>0</v>
      </c>
      <c r="U45" s="16"/>
      <c r="V45" s="19">
        <f t="shared" si="5"/>
        <v>0</v>
      </c>
      <c r="W45" s="33">
        <f>SUM(O45:O47)+SUM(V45:V47)</f>
        <v>8117348</v>
      </c>
      <c r="X45" s="20">
        <f t="shared" si="2"/>
        <v>463481</v>
      </c>
    </row>
    <row r="46" spans="1:24" ht="16.5">
      <c r="A46" s="1" t="str">
        <f t="shared" si="3"/>
        <v>452</v>
      </c>
      <c r="B46" s="32"/>
      <c r="C46" s="32"/>
      <c r="D46" s="21" t="s">
        <v>26</v>
      </c>
      <c r="E46" s="22">
        <v>390583</v>
      </c>
      <c r="F46" s="23"/>
      <c r="G46" s="24"/>
      <c r="H46" s="24">
        <v>194450</v>
      </c>
      <c r="I46" s="24">
        <v>0</v>
      </c>
      <c r="J46" s="24">
        <v>4426</v>
      </c>
      <c r="K46" s="24">
        <v>0</v>
      </c>
      <c r="L46" s="24">
        <v>2880000</v>
      </c>
      <c r="M46" s="24">
        <v>0</v>
      </c>
      <c r="N46" s="24">
        <v>71938</v>
      </c>
      <c r="O46" s="19">
        <f t="shared" si="0"/>
        <v>3541397</v>
      </c>
      <c r="P46" s="22"/>
      <c r="Q46" s="22">
        <v>0</v>
      </c>
      <c r="R46" s="22">
        <v>0</v>
      </c>
      <c r="S46" s="22">
        <v>145000</v>
      </c>
      <c r="T46" s="22">
        <v>3745000</v>
      </c>
      <c r="U46" s="22">
        <v>0</v>
      </c>
      <c r="V46" s="19">
        <f t="shared" si="5"/>
        <v>3890000</v>
      </c>
      <c r="W46" s="34"/>
      <c r="X46" s="20">
        <f t="shared" si="2"/>
        <v>7431397</v>
      </c>
    </row>
    <row r="47" spans="1:24" ht="16.5">
      <c r="A47" s="1" t="str">
        <f t="shared" si="3"/>
        <v>452</v>
      </c>
      <c r="B47" s="32"/>
      <c r="C47" s="32"/>
      <c r="D47" s="25" t="s">
        <v>27</v>
      </c>
      <c r="E47" s="26">
        <v>0</v>
      </c>
      <c r="F47" s="27"/>
      <c r="G47" s="28">
        <v>135067</v>
      </c>
      <c r="H47" s="28"/>
      <c r="I47" s="28"/>
      <c r="J47" s="28"/>
      <c r="K47" s="28"/>
      <c r="L47" s="28"/>
      <c r="M47" s="28"/>
      <c r="N47" s="28"/>
      <c r="O47" s="19">
        <f t="shared" si="0"/>
        <v>135067</v>
      </c>
      <c r="P47" s="26">
        <v>87403</v>
      </c>
      <c r="Q47" s="26"/>
      <c r="R47" s="26"/>
      <c r="S47" s="26"/>
      <c r="T47" s="26"/>
      <c r="U47" s="26"/>
      <c r="V47" s="19">
        <f t="shared" si="5"/>
        <v>87403</v>
      </c>
      <c r="W47" s="34"/>
      <c r="X47" s="20">
        <f t="shared" si="2"/>
        <v>222470</v>
      </c>
    </row>
    <row r="48" spans="1:24" ht="16.5" customHeight="1">
      <c r="A48" s="1" t="str">
        <f t="shared" si="3"/>
        <v>440</v>
      </c>
      <c r="B48" s="32" t="s">
        <v>44</v>
      </c>
      <c r="C48" s="32" t="s">
        <v>46</v>
      </c>
      <c r="D48" s="15" t="s">
        <v>25</v>
      </c>
      <c r="E48" s="16">
        <v>356968</v>
      </c>
      <c r="F48" s="17">
        <v>0</v>
      </c>
      <c r="G48" s="18"/>
      <c r="H48" s="18"/>
      <c r="I48" s="18"/>
      <c r="J48" s="18"/>
      <c r="K48" s="18"/>
      <c r="L48" s="18"/>
      <c r="M48" s="18"/>
      <c r="N48" s="18"/>
      <c r="O48" s="19">
        <f t="shared" si="0"/>
        <v>356968</v>
      </c>
      <c r="P48" s="16"/>
      <c r="Q48" s="16">
        <v>0</v>
      </c>
      <c r="R48" s="16"/>
      <c r="S48" s="16">
        <v>0</v>
      </c>
      <c r="T48" s="16">
        <v>225000</v>
      </c>
      <c r="U48" s="16"/>
      <c r="V48" s="19">
        <f t="shared" si="5"/>
        <v>225000</v>
      </c>
      <c r="W48" s="33">
        <f>SUM(O48:O50)+SUM(V48:V50)</f>
        <v>4546061</v>
      </c>
      <c r="X48" s="20">
        <f t="shared" si="2"/>
        <v>581968</v>
      </c>
    </row>
    <row r="49" spans="1:24" ht="16.5">
      <c r="A49" s="1" t="str">
        <f t="shared" si="3"/>
        <v>440</v>
      </c>
      <c r="B49" s="32"/>
      <c r="C49" s="32"/>
      <c r="D49" s="21" t="s">
        <v>26</v>
      </c>
      <c r="E49" s="22">
        <v>114546</v>
      </c>
      <c r="F49" s="23"/>
      <c r="G49" s="24"/>
      <c r="H49" s="24">
        <v>42649</v>
      </c>
      <c r="I49" s="24">
        <v>512771</v>
      </c>
      <c r="J49" s="24">
        <v>1691</v>
      </c>
      <c r="K49" s="24">
        <v>0</v>
      </c>
      <c r="L49" s="24">
        <v>0</v>
      </c>
      <c r="M49" s="24">
        <v>0</v>
      </c>
      <c r="N49" s="24">
        <v>3046284</v>
      </c>
      <c r="O49" s="19">
        <f t="shared" si="0"/>
        <v>3717941</v>
      </c>
      <c r="P49" s="22"/>
      <c r="Q49" s="22">
        <v>0</v>
      </c>
      <c r="R49" s="22">
        <v>0</v>
      </c>
      <c r="S49" s="22">
        <v>0</v>
      </c>
      <c r="T49" s="22">
        <v>218100</v>
      </c>
      <c r="U49" s="22">
        <v>0</v>
      </c>
      <c r="V49" s="19">
        <f t="shared" si="5"/>
        <v>218100</v>
      </c>
      <c r="W49" s="34"/>
      <c r="X49" s="20">
        <f t="shared" si="2"/>
        <v>3936041</v>
      </c>
    </row>
    <row r="50" spans="1:24" ht="16.5">
      <c r="A50" s="1" t="str">
        <f t="shared" si="3"/>
        <v>440</v>
      </c>
      <c r="B50" s="32"/>
      <c r="C50" s="32"/>
      <c r="D50" s="25" t="s">
        <v>27</v>
      </c>
      <c r="E50" s="26">
        <v>0</v>
      </c>
      <c r="F50" s="27"/>
      <c r="G50" s="28">
        <v>28052</v>
      </c>
      <c r="H50" s="28"/>
      <c r="I50" s="28"/>
      <c r="J50" s="28"/>
      <c r="K50" s="28"/>
      <c r="L50" s="28"/>
      <c r="M50" s="28"/>
      <c r="N50" s="28"/>
      <c r="O50" s="19">
        <f t="shared" si="0"/>
        <v>28052</v>
      </c>
      <c r="P50" s="26">
        <v>0</v>
      </c>
      <c r="Q50" s="26"/>
      <c r="R50" s="26"/>
      <c r="S50" s="26"/>
      <c r="T50" s="26"/>
      <c r="U50" s="26"/>
      <c r="V50" s="19">
        <f t="shared" si="5"/>
        <v>0</v>
      </c>
      <c r="W50" s="34"/>
      <c r="X50" s="20">
        <f t="shared" si="2"/>
        <v>28052</v>
      </c>
    </row>
    <row r="51" spans="1:24" ht="16.5" customHeight="1">
      <c r="A51" s="1" t="str">
        <f t="shared" si="3"/>
        <v>470</v>
      </c>
      <c r="B51" s="32" t="s">
        <v>44</v>
      </c>
      <c r="C51" s="32" t="s">
        <v>47</v>
      </c>
      <c r="D51" s="15" t="s">
        <v>25</v>
      </c>
      <c r="E51" s="16">
        <v>0</v>
      </c>
      <c r="F51" s="17">
        <v>0</v>
      </c>
      <c r="G51" s="18"/>
      <c r="H51" s="18"/>
      <c r="I51" s="18"/>
      <c r="J51" s="18"/>
      <c r="K51" s="18"/>
      <c r="L51" s="18"/>
      <c r="M51" s="18"/>
      <c r="N51" s="18"/>
      <c r="O51" s="19">
        <f t="shared" si="0"/>
        <v>0</v>
      </c>
      <c r="P51" s="16"/>
      <c r="Q51" s="16">
        <v>0</v>
      </c>
      <c r="R51" s="16"/>
      <c r="S51" s="16">
        <v>0</v>
      </c>
      <c r="T51" s="16">
        <v>0</v>
      </c>
      <c r="U51" s="16"/>
      <c r="V51" s="19">
        <f t="shared" si="5"/>
        <v>0</v>
      </c>
      <c r="W51" s="33">
        <f>SUM(O51:O53)+SUM(V51:V53)</f>
        <v>0</v>
      </c>
      <c r="X51" s="20">
        <f t="shared" si="2"/>
        <v>0</v>
      </c>
    </row>
    <row r="52" spans="1:24" ht="16.5">
      <c r="A52" s="1" t="str">
        <f t="shared" si="3"/>
        <v>470</v>
      </c>
      <c r="B52" s="32"/>
      <c r="C52" s="32"/>
      <c r="D52" s="21" t="s">
        <v>26</v>
      </c>
      <c r="E52" s="22">
        <v>0</v>
      </c>
      <c r="F52" s="23"/>
      <c r="G52" s="24"/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19">
        <f t="shared" si="0"/>
        <v>0</v>
      </c>
      <c r="P52" s="22"/>
      <c r="Q52" s="22">
        <v>0</v>
      </c>
      <c r="R52" s="22">
        <v>0</v>
      </c>
      <c r="S52" s="22">
        <v>0</v>
      </c>
      <c r="T52" s="22">
        <v>0</v>
      </c>
      <c r="U52" s="22">
        <v>0</v>
      </c>
      <c r="V52" s="19">
        <f t="shared" si="5"/>
        <v>0</v>
      </c>
      <c r="W52" s="34"/>
      <c r="X52" s="20">
        <f t="shared" si="2"/>
        <v>0</v>
      </c>
    </row>
    <row r="53" spans="1:24" ht="16.5">
      <c r="A53" s="1" t="str">
        <f t="shared" si="3"/>
        <v>470</v>
      </c>
      <c r="B53" s="32"/>
      <c r="C53" s="32"/>
      <c r="D53" s="25" t="s">
        <v>27</v>
      </c>
      <c r="E53" s="26">
        <v>0</v>
      </c>
      <c r="F53" s="27"/>
      <c r="G53" s="28">
        <v>0</v>
      </c>
      <c r="H53" s="28"/>
      <c r="I53" s="28"/>
      <c r="J53" s="28"/>
      <c r="K53" s="28"/>
      <c r="L53" s="28"/>
      <c r="M53" s="28"/>
      <c r="N53" s="28"/>
      <c r="O53" s="19">
        <f t="shared" si="0"/>
        <v>0</v>
      </c>
      <c r="P53" s="26">
        <v>0</v>
      </c>
      <c r="Q53" s="26"/>
      <c r="R53" s="26"/>
      <c r="S53" s="26"/>
      <c r="T53" s="26"/>
      <c r="U53" s="26"/>
      <c r="V53" s="19">
        <f t="shared" si="5"/>
        <v>0</v>
      </c>
      <c r="W53" s="34"/>
      <c r="X53" s="20">
        <f t="shared" si="2"/>
        <v>0</v>
      </c>
    </row>
    <row r="54" spans="1:24" ht="16.5" customHeight="1">
      <c r="A54" s="1" t="str">
        <f t="shared" si="3"/>
        <v>240</v>
      </c>
      <c r="B54" s="32" t="s">
        <v>44</v>
      </c>
      <c r="C54" s="32" t="s">
        <v>48</v>
      </c>
      <c r="D54" s="15" t="s">
        <v>25</v>
      </c>
      <c r="E54" s="16">
        <v>2127524</v>
      </c>
      <c r="F54" s="17">
        <v>2389194</v>
      </c>
      <c r="G54" s="18"/>
      <c r="H54" s="18"/>
      <c r="I54" s="18"/>
      <c r="J54" s="18"/>
      <c r="K54" s="18"/>
      <c r="L54" s="18"/>
      <c r="M54" s="18"/>
      <c r="N54" s="18"/>
      <c r="O54" s="19">
        <f t="shared" si="0"/>
        <v>4516718</v>
      </c>
      <c r="P54" s="16"/>
      <c r="Q54" s="16">
        <v>0</v>
      </c>
      <c r="R54" s="16"/>
      <c r="S54" s="16">
        <v>0</v>
      </c>
      <c r="T54" s="16">
        <v>344099</v>
      </c>
      <c r="U54" s="16"/>
      <c r="V54" s="19">
        <f t="shared" si="5"/>
        <v>344099</v>
      </c>
      <c r="W54" s="33">
        <f>SUM(O54:O56)+SUM(V54:V56)</f>
        <v>29338251</v>
      </c>
      <c r="X54" s="20">
        <f t="shared" si="2"/>
        <v>4860817</v>
      </c>
    </row>
    <row r="55" spans="1:24" ht="16.5">
      <c r="A55" s="1" t="str">
        <f t="shared" si="3"/>
        <v>240</v>
      </c>
      <c r="B55" s="32"/>
      <c r="C55" s="32"/>
      <c r="D55" s="21" t="s">
        <v>26</v>
      </c>
      <c r="E55" s="22">
        <v>2335346</v>
      </c>
      <c r="F55" s="23"/>
      <c r="G55" s="24"/>
      <c r="H55" s="24">
        <v>269703</v>
      </c>
      <c r="I55" s="24">
        <v>1827904</v>
      </c>
      <c r="J55" s="24">
        <v>715242</v>
      </c>
      <c r="K55" s="24">
        <v>416653</v>
      </c>
      <c r="L55" s="24">
        <v>0</v>
      </c>
      <c r="M55" s="24">
        <v>1486461</v>
      </c>
      <c r="N55" s="24">
        <v>15267366</v>
      </c>
      <c r="O55" s="19">
        <f t="shared" si="0"/>
        <v>22318675</v>
      </c>
      <c r="P55" s="22"/>
      <c r="Q55" s="22">
        <v>0</v>
      </c>
      <c r="R55" s="22">
        <v>0</v>
      </c>
      <c r="S55" s="22">
        <v>426800</v>
      </c>
      <c r="T55" s="22">
        <v>992723</v>
      </c>
      <c r="U55" s="22">
        <v>0</v>
      </c>
      <c r="V55" s="19">
        <f t="shared" si="5"/>
        <v>1419523</v>
      </c>
      <c r="W55" s="34"/>
      <c r="X55" s="20">
        <f t="shared" si="2"/>
        <v>23738198</v>
      </c>
    </row>
    <row r="56" spans="1:24" ht="16.5">
      <c r="A56" s="1" t="str">
        <f t="shared" si="3"/>
        <v>240</v>
      </c>
      <c r="B56" s="32"/>
      <c r="C56" s="32"/>
      <c r="D56" s="25" t="s">
        <v>27</v>
      </c>
      <c r="E56" s="26">
        <v>0</v>
      </c>
      <c r="F56" s="27"/>
      <c r="G56" s="28">
        <v>141470</v>
      </c>
      <c r="H56" s="28"/>
      <c r="I56" s="28"/>
      <c r="J56" s="28"/>
      <c r="K56" s="28"/>
      <c r="L56" s="28"/>
      <c r="M56" s="28"/>
      <c r="N56" s="28"/>
      <c r="O56" s="19">
        <f t="shared" si="0"/>
        <v>141470</v>
      </c>
      <c r="P56" s="26">
        <v>597766</v>
      </c>
      <c r="Q56" s="26"/>
      <c r="R56" s="26"/>
      <c r="S56" s="26"/>
      <c r="T56" s="26"/>
      <c r="U56" s="26"/>
      <c r="V56" s="19">
        <f t="shared" si="5"/>
        <v>597766</v>
      </c>
      <c r="W56" s="34"/>
      <c r="X56" s="20">
        <f t="shared" si="2"/>
        <v>739236</v>
      </c>
    </row>
    <row r="57" spans="1:24" ht="16.5" customHeight="1">
      <c r="A57" s="1" t="str">
        <f t="shared" si="3"/>
        <v>250</v>
      </c>
      <c r="B57" s="32" t="s">
        <v>44</v>
      </c>
      <c r="C57" s="32" t="s">
        <v>49</v>
      </c>
      <c r="D57" s="15" t="s">
        <v>25</v>
      </c>
      <c r="E57" s="16">
        <v>6268023</v>
      </c>
      <c r="F57" s="17">
        <v>1942500</v>
      </c>
      <c r="G57" s="18"/>
      <c r="H57" s="18"/>
      <c r="I57" s="18"/>
      <c r="J57" s="18"/>
      <c r="K57" s="18"/>
      <c r="L57" s="18"/>
      <c r="M57" s="18"/>
      <c r="N57" s="18"/>
      <c r="O57" s="19">
        <f t="shared" si="0"/>
        <v>8210523</v>
      </c>
      <c r="P57" s="16"/>
      <c r="Q57" s="16">
        <v>553260</v>
      </c>
      <c r="R57" s="16"/>
      <c r="S57" s="16">
        <v>0</v>
      </c>
      <c r="T57" s="16">
        <v>1364782</v>
      </c>
      <c r="U57" s="16"/>
      <c r="V57" s="19">
        <f t="shared" si="5"/>
        <v>1918042</v>
      </c>
      <c r="W57" s="33">
        <f>SUM(O57:O59)+SUM(V57:V59)</f>
        <v>52977363</v>
      </c>
      <c r="X57" s="20">
        <f t="shared" si="2"/>
        <v>10128565</v>
      </c>
    </row>
    <row r="58" spans="1:24" ht="16.5">
      <c r="A58" s="1" t="str">
        <f t="shared" si="3"/>
        <v>250</v>
      </c>
      <c r="B58" s="32"/>
      <c r="C58" s="32"/>
      <c r="D58" s="21" t="s">
        <v>26</v>
      </c>
      <c r="E58" s="22">
        <v>883323</v>
      </c>
      <c r="F58" s="23"/>
      <c r="G58" s="24"/>
      <c r="H58" s="24">
        <v>324408</v>
      </c>
      <c r="I58" s="24">
        <v>6945294</v>
      </c>
      <c r="J58" s="24">
        <v>1933909</v>
      </c>
      <c r="K58" s="24">
        <v>2204853</v>
      </c>
      <c r="L58" s="24">
        <v>0</v>
      </c>
      <c r="M58" s="24">
        <v>906034</v>
      </c>
      <c r="N58" s="24">
        <v>24465747</v>
      </c>
      <c r="O58" s="19">
        <f t="shared" si="0"/>
        <v>37663568</v>
      </c>
      <c r="P58" s="22"/>
      <c r="Q58" s="22">
        <v>2198947</v>
      </c>
      <c r="R58" s="22">
        <v>0</v>
      </c>
      <c r="S58" s="22">
        <v>867794</v>
      </c>
      <c r="T58" s="22">
        <v>1853018</v>
      </c>
      <c r="U58" s="22">
        <v>0</v>
      </c>
      <c r="V58" s="19">
        <f t="shared" si="5"/>
        <v>4919759</v>
      </c>
      <c r="W58" s="34"/>
      <c r="X58" s="20">
        <f t="shared" si="2"/>
        <v>42583327</v>
      </c>
    </row>
    <row r="59" spans="1:24" ht="16.5">
      <c r="A59" s="1" t="str">
        <f t="shared" si="3"/>
        <v>250</v>
      </c>
      <c r="B59" s="32"/>
      <c r="C59" s="32"/>
      <c r="D59" s="25" t="s">
        <v>27</v>
      </c>
      <c r="E59" s="26">
        <v>6179</v>
      </c>
      <c r="F59" s="27"/>
      <c r="G59" s="28">
        <v>149675</v>
      </c>
      <c r="H59" s="28"/>
      <c r="I59" s="28"/>
      <c r="J59" s="28"/>
      <c r="K59" s="28"/>
      <c r="L59" s="28"/>
      <c r="M59" s="28"/>
      <c r="N59" s="28"/>
      <c r="O59" s="19">
        <f t="shared" si="0"/>
        <v>155854</v>
      </c>
      <c r="P59" s="26">
        <v>109617</v>
      </c>
      <c r="Q59" s="26"/>
      <c r="R59" s="26"/>
      <c r="S59" s="26"/>
      <c r="T59" s="26"/>
      <c r="U59" s="26"/>
      <c r="V59" s="19">
        <f t="shared" si="5"/>
        <v>109617</v>
      </c>
      <c r="W59" s="34"/>
      <c r="X59" s="20">
        <f t="shared" si="2"/>
        <v>265471</v>
      </c>
    </row>
    <row r="60" spans="1:24" ht="16.5" customHeight="1">
      <c r="A60" s="1" t="str">
        <f t="shared" si="3"/>
        <v>260</v>
      </c>
      <c r="B60" s="32" t="s">
        <v>44</v>
      </c>
      <c r="C60" s="32" t="s">
        <v>50</v>
      </c>
      <c r="D60" s="15" t="s">
        <v>25</v>
      </c>
      <c r="E60" s="16">
        <v>3630187</v>
      </c>
      <c r="F60" s="17">
        <v>0</v>
      </c>
      <c r="G60" s="18"/>
      <c r="H60" s="18"/>
      <c r="I60" s="18"/>
      <c r="J60" s="18"/>
      <c r="K60" s="18"/>
      <c r="L60" s="18"/>
      <c r="M60" s="18"/>
      <c r="N60" s="18"/>
      <c r="O60" s="19">
        <f t="shared" si="0"/>
        <v>3630187</v>
      </c>
      <c r="P60" s="16"/>
      <c r="Q60" s="16">
        <v>0</v>
      </c>
      <c r="R60" s="16"/>
      <c r="S60" s="16">
        <v>0</v>
      </c>
      <c r="T60" s="16">
        <v>617395</v>
      </c>
      <c r="U60" s="16"/>
      <c r="V60" s="19">
        <f t="shared" si="5"/>
        <v>617395</v>
      </c>
      <c r="W60" s="33">
        <f>SUM(O60:O62)+SUM(V60:V62)</f>
        <v>18197639</v>
      </c>
      <c r="X60" s="20">
        <f t="shared" si="2"/>
        <v>4247582</v>
      </c>
    </row>
    <row r="61" spans="1:24" ht="16.5">
      <c r="A61" s="1" t="str">
        <f t="shared" si="3"/>
        <v>260</v>
      </c>
      <c r="B61" s="32"/>
      <c r="C61" s="32"/>
      <c r="D61" s="21" t="s">
        <v>26</v>
      </c>
      <c r="E61" s="22">
        <v>704693</v>
      </c>
      <c r="F61" s="23"/>
      <c r="G61" s="24"/>
      <c r="H61" s="24">
        <v>199860</v>
      </c>
      <c r="I61" s="24">
        <v>0</v>
      </c>
      <c r="J61" s="24">
        <v>59061</v>
      </c>
      <c r="K61" s="24">
        <v>330205</v>
      </c>
      <c r="L61" s="24">
        <v>0</v>
      </c>
      <c r="M61" s="24">
        <v>695764</v>
      </c>
      <c r="N61" s="24">
        <v>7853663</v>
      </c>
      <c r="O61" s="19">
        <f t="shared" si="0"/>
        <v>9843246</v>
      </c>
      <c r="P61" s="22"/>
      <c r="Q61" s="22">
        <v>0</v>
      </c>
      <c r="R61" s="22">
        <v>0</v>
      </c>
      <c r="S61" s="22">
        <v>806600</v>
      </c>
      <c r="T61" s="22">
        <v>2374454</v>
      </c>
      <c r="U61" s="22">
        <v>0</v>
      </c>
      <c r="V61" s="19">
        <f>SUM(P61:U61)</f>
        <v>3181054</v>
      </c>
      <c r="W61" s="34"/>
      <c r="X61" s="20">
        <f t="shared" si="2"/>
        <v>13024300</v>
      </c>
    </row>
    <row r="62" spans="1:24" ht="16.5">
      <c r="A62" s="1" t="str">
        <f t="shared" si="3"/>
        <v>260</v>
      </c>
      <c r="B62" s="32"/>
      <c r="C62" s="32"/>
      <c r="D62" s="25" t="s">
        <v>27</v>
      </c>
      <c r="E62" s="26">
        <v>0</v>
      </c>
      <c r="F62" s="27"/>
      <c r="G62" s="28">
        <v>461944</v>
      </c>
      <c r="H62" s="28"/>
      <c r="I62" s="28"/>
      <c r="J62" s="28"/>
      <c r="K62" s="28"/>
      <c r="L62" s="28"/>
      <c r="M62" s="28"/>
      <c r="N62" s="28"/>
      <c r="O62" s="19">
        <f t="shared" si="0"/>
        <v>461944</v>
      </c>
      <c r="P62" s="26">
        <v>463813</v>
      </c>
      <c r="Q62" s="26"/>
      <c r="R62" s="26"/>
      <c r="S62" s="26"/>
      <c r="T62" s="26"/>
      <c r="U62" s="26"/>
      <c r="V62" s="19">
        <f t="shared" si="5"/>
        <v>463813</v>
      </c>
      <c r="W62" s="34"/>
      <c r="X62" s="20">
        <f t="shared" si="2"/>
        <v>925757</v>
      </c>
    </row>
    <row r="63" spans="1:24" ht="16.5" customHeight="1">
      <c r="A63" s="1" t="str">
        <f t="shared" si="3"/>
        <v>270</v>
      </c>
      <c r="B63" s="32" t="s">
        <v>44</v>
      </c>
      <c r="C63" s="32" t="s">
        <v>51</v>
      </c>
      <c r="D63" s="15" t="s">
        <v>25</v>
      </c>
      <c r="E63" s="16">
        <v>4567987</v>
      </c>
      <c r="F63" s="17">
        <v>386304</v>
      </c>
      <c r="G63" s="18"/>
      <c r="H63" s="18"/>
      <c r="I63" s="18"/>
      <c r="J63" s="18"/>
      <c r="K63" s="18"/>
      <c r="L63" s="18"/>
      <c r="M63" s="18"/>
      <c r="N63" s="18"/>
      <c r="O63" s="19">
        <f t="shared" si="0"/>
        <v>4954291</v>
      </c>
      <c r="P63" s="16"/>
      <c r="Q63" s="16">
        <v>0</v>
      </c>
      <c r="R63" s="16"/>
      <c r="S63" s="16">
        <v>0</v>
      </c>
      <c r="T63" s="16">
        <v>437000</v>
      </c>
      <c r="U63" s="16"/>
      <c r="V63" s="19">
        <f t="shared" si="5"/>
        <v>437000</v>
      </c>
      <c r="W63" s="33">
        <f>SUM(O63:O65)+SUM(V63:V65)</f>
        <v>28461048</v>
      </c>
      <c r="X63" s="20">
        <f t="shared" si="2"/>
        <v>5391291</v>
      </c>
    </row>
    <row r="64" spans="1:24" ht="16.5">
      <c r="A64" s="1" t="str">
        <f t="shared" si="3"/>
        <v>270</v>
      </c>
      <c r="B64" s="32"/>
      <c r="C64" s="32"/>
      <c r="D64" s="21" t="s">
        <v>26</v>
      </c>
      <c r="E64" s="22">
        <v>613574</v>
      </c>
      <c r="F64" s="23"/>
      <c r="G64" s="24"/>
      <c r="H64" s="24">
        <v>115929</v>
      </c>
      <c r="I64" s="24">
        <v>4042220</v>
      </c>
      <c r="J64" s="24">
        <v>407332</v>
      </c>
      <c r="K64" s="24">
        <v>753116</v>
      </c>
      <c r="L64" s="24">
        <v>0</v>
      </c>
      <c r="M64" s="24">
        <v>1912417</v>
      </c>
      <c r="N64" s="24">
        <v>12793337</v>
      </c>
      <c r="O64" s="19">
        <f t="shared" si="0"/>
        <v>20637925</v>
      </c>
      <c r="P64" s="22"/>
      <c r="Q64" s="22">
        <v>0</v>
      </c>
      <c r="R64" s="22">
        <v>0</v>
      </c>
      <c r="S64" s="22">
        <v>811132</v>
      </c>
      <c r="T64" s="22">
        <v>1163731</v>
      </c>
      <c r="U64" s="22">
        <v>0</v>
      </c>
      <c r="V64" s="19">
        <f t="shared" si="5"/>
        <v>1974863</v>
      </c>
      <c r="W64" s="34"/>
      <c r="X64" s="20">
        <f t="shared" si="2"/>
        <v>22612788</v>
      </c>
    </row>
    <row r="65" spans="1:24" ht="18" customHeight="1">
      <c r="A65" s="1" t="str">
        <f t="shared" si="3"/>
        <v>270</v>
      </c>
      <c r="B65" s="32"/>
      <c r="C65" s="32"/>
      <c r="D65" s="25" t="s">
        <v>27</v>
      </c>
      <c r="E65" s="26">
        <v>9330</v>
      </c>
      <c r="F65" s="27"/>
      <c r="G65" s="28">
        <v>160873</v>
      </c>
      <c r="H65" s="28"/>
      <c r="I65" s="28"/>
      <c r="J65" s="28"/>
      <c r="K65" s="28"/>
      <c r="L65" s="28"/>
      <c r="M65" s="28"/>
      <c r="N65" s="28"/>
      <c r="O65" s="19">
        <f t="shared" si="0"/>
        <v>170203</v>
      </c>
      <c r="P65" s="26">
        <v>286766</v>
      </c>
      <c r="Q65" s="26"/>
      <c r="R65" s="26"/>
      <c r="S65" s="26"/>
      <c r="T65" s="26"/>
      <c r="U65" s="26"/>
      <c r="V65" s="19">
        <f t="shared" si="5"/>
        <v>286766</v>
      </c>
      <c r="W65" s="34"/>
      <c r="X65" s="20">
        <f t="shared" si="2"/>
        <v>456969</v>
      </c>
    </row>
    <row r="66" spans="1:24" ht="16.5" customHeight="1">
      <c r="A66" s="1" t="str">
        <f t="shared" si="3"/>
        <v>410</v>
      </c>
      <c r="B66" s="32" t="s">
        <v>44</v>
      </c>
      <c r="C66" s="32" t="s">
        <v>52</v>
      </c>
      <c r="D66" s="15" t="s">
        <v>25</v>
      </c>
      <c r="E66" s="16">
        <v>567705</v>
      </c>
      <c r="F66" s="17">
        <v>0</v>
      </c>
      <c r="G66" s="18"/>
      <c r="H66" s="18"/>
      <c r="I66" s="18"/>
      <c r="J66" s="18"/>
      <c r="K66" s="18"/>
      <c r="L66" s="18"/>
      <c r="M66" s="18"/>
      <c r="N66" s="18"/>
      <c r="O66" s="19">
        <f t="shared" si="0"/>
        <v>567705</v>
      </c>
      <c r="P66" s="16"/>
      <c r="Q66" s="16">
        <v>0</v>
      </c>
      <c r="R66" s="16"/>
      <c r="S66" s="16">
        <v>0</v>
      </c>
      <c r="T66" s="16">
        <v>435750</v>
      </c>
      <c r="U66" s="16"/>
      <c r="V66" s="19">
        <f t="shared" si="5"/>
        <v>435750</v>
      </c>
      <c r="W66" s="33">
        <f>SUM(O66:O68)+SUM(V66:V68)</f>
        <v>7313368</v>
      </c>
      <c r="X66" s="20">
        <f t="shared" si="2"/>
        <v>1003455</v>
      </c>
    </row>
    <row r="67" spans="1:24" ht="16.5">
      <c r="A67" s="1" t="str">
        <f t="shared" si="3"/>
        <v>410</v>
      </c>
      <c r="B67" s="32"/>
      <c r="C67" s="32"/>
      <c r="D67" s="21" t="s">
        <v>26</v>
      </c>
      <c r="E67" s="22">
        <v>151428</v>
      </c>
      <c r="F67" s="23"/>
      <c r="G67" s="24"/>
      <c r="H67" s="24">
        <v>238121</v>
      </c>
      <c r="I67" s="24">
        <v>1400859</v>
      </c>
      <c r="J67" s="24">
        <v>61373</v>
      </c>
      <c r="K67" s="24">
        <v>206772</v>
      </c>
      <c r="L67" s="24">
        <v>0</v>
      </c>
      <c r="M67" s="24">
        <v>122271</v>
      </c>
      <c r="N67" s="24">
        <v>3305168</v>
      </c>
      <c r="O67" s="19">
        <f t="shared" si="0"/>
        <v>5485992</v>
      </c>
      <c r="P67" s="22"/>
      <c r="Q67" s="22">
        <v>0</v>
      </c>
      <c r="R67" s="22">
        <v>240000</v>
      </c>
      <c r="S67" s="22">
        <v>20000</v>
      </c>
      <c r="T67" s="22">
        <v>364271</v>
      </c>
      <c r="U67" s="22">
        <v>0</v>
      </c>
      <c r="V67" s="19">
        <f t="shared" si="5"/>
        <v>624271</v>
      </c>
      <c r="W67" s="34"/>
      <c r="X67" s="20">
        <f t="shared" ref="X67:X116" si="6">O67+V67</f>
        <v>6110263</v>
      </c>
    </row>
    <row r="68" spans="1:24" ht="16.5">
      <c r="A68" s="1" t="str">
        <f t="shared" ref="A68:A116" si="7">IF(C68="",A67,MID(C68,1,3))</f>
        <v>410</v>
      </c>
      <c r="B68" s="32"/>
      <c r="C68" s="32"/>
      <c r="D68" s="25" t="s">
        <v>27</v>
      </c>
      <c r="E68" s="26">
        <v>17153</v>
      </c>
      <c r="F68" s="27"/>
      <c r="G68" s="28">
        <v>182497</v>
      </c>
      <c r="H68" s="28"/>
      <c r="I68" s="28"/>
      <c r="J68" s="28"/>
      <c r="K68" s="28"/>
      <c r="L68" s="28"/>
      <c r="M68" s="28"/>
      <c r="N68" s="28"/>
      <c r="O68" s="19">
        <f t="shared" si="0"/>
        <v>199650</v>
      </c>
      <c r="P68" s="26">
        <v>0</v>
      </c>
      <c r="Q68" s="26"/>
      <c r="R68" s="26"/>
      <c r="S68" s="26"/>
      <c r="T68" s="26"/>
      <c r="U68" s="26"/>
      <c r="V68" s="19">
        <f t="shared" si="5"/>
        <v>0</v>
      </c>
      <c r="W68" s="34"/>
      <c r="X68" s="20">
        <f t="shared" si="6"/>
        <v>199650</v>
      </c>
    </row>
    <row r="69" spans="1:24" ht="16.5" customHeight="1">
      <c r="A69" s="1" t="str">
        <f t="shared" si="7"/>
        <v>454</v>
      </c>
      <c r="B69" s="32" t="s">
        <v>53</v>
      </c>
      <c r="C69" s="32" t="s">
        <v>54</v>
      </c>
      <c r="D69" s="15" t="s">
        <v>25</v>
      </c>
      <c r="E69" s="16">
        <v>1128362</v>
      </c>
      <c r="F69" s="17">
        <v>0</v>
      </c>
      <c r="G69" s="18"/>
      <c r="H69" s="18"/>
      <c r="I69" s="18"/>
      <c r="J69" s="18"/>
      <c r="K69" s="18"/>
      <c r="L69" s="18"/>
      <c r="M69" s="18"/>
      <c r="N69" s="18"/>
      <c r="O69" s="19">
        <f t="shared" si="0"/>
        <v>1128362</v>
      </c>
      <c r="P69" s="16"/>
      <c r="Q69" s="16">
        <v>0</v>
      </c>
      <c r="R69" s="16"/>
      <c r="S69" s="16">
        <v>0</v>
      </c>
      <c r="T69" s="16">
        <v>0</v>
      </c>
      <c r="U69" s="16"/>
      <c r="V69" s="19">
        <f t="shared" si="5"/>
        <v>0</v>
      </c>
      <c r="W69" s="33">
        <f>SUM(O69:O71)+SUM(V69:V71)</f>
        <v>5068887</v>
      </c>
      <c r="X69" s="20">
        <f t="shared" si="6"/>
        <v>1128362</v>
      </c>
    </row>
    <row r="70" spans="1:24" ht="16.5">
      <c r="A70" s="1" t="str">
        <f t="shared" si="7"/>
        <v>454</v>
      </c>
      <c r="B70" s="32"/>
      <c r="C70" s="32"/>
      <c r="D70" s="21" t="s">
        <v>26</v>
      </c>
      <c r="E70" s="22">
        <v>310518</v>
      </c>
      <c r="F70" s="23"/>
      <c r="G70" s="24"/>
      <c r="H70" s="24">
        <v>160968</v>
      </c>
      <c r="I70" s="24">
        <v>0</v>
      </c>
      <c r="J70" s="24">
        <v>1498</v>
      </c>
      <c r="K70" s="24">
        <v>125800</v>
      </c>
      <c r="L70" s="24">
        <v>390000</v>
      </c>
      <c r="M70" s="24">
        <v>588680</v>
      </c>
      <c r="N70" s="24">
        <v>1040061</v>
      </c>
      <c r="O70" s="19">
        <f t="shared" ref="O70:O117" si="8">SUM(E70:N70)</f>
        <v>2617525</v>
      </c>
      <c r="P70" s="22"/>
      <c r="Q70" s="22">
        <v>0</v>
      </c>
      <c r="R70" s="22">
        <v>240000</v>
      </c>
      <c r="S70" s="22">
        <v>0</v>
      </c>
      <c r="T70" s="22">
        <v>1075000</v>
      </c>
      <c r="U70" s="22">
        <v>0</v>
      </c>
      <c r="V70" s="19">
        <f t="shared" ref="V70:V98" si="9">SUM(P70:U70)</f>
        <v>1315000</v>
      </c>
      <c r="W70" s="34"/>
      <c r="X70" s="20">
        <f t="shared" si="6"/>
        <v>3932525</v>
      </c>
    </row>
    <row r="71" spans="1:24" ht="16.5">
      <c r="A71" s="1" t="str">
        <f t="shared" si="7"/>
        <v>454</v>
      </c>
      <c r="B71" s="32"/>
      <c r="C71" s="32"/>
      <c r="D71" s="25" t="s">
        <v>27</v>
      </c>
      <c r="E71" s="26">
        <v>8000</v>
      </c>
      <c r="F71" s="27"/>
      <c r="G71" s="28">
        <v>0</v>
      </c>
      <c r="H71" s="28"/>
      <c r="I71" s="28"/>
      <c r="J71" s="28"/>
      <c r="K71" s="28"/>
      <c r="L71" s="28"/>
      <c r="M71" s="28"/>
      <c r="N71" s="28"/>
      <c r="O71" s="19">
        <f t="shared" si="8"/>
        <v>8000</v>
      </c>
      <c r="P71" s="26">
        <v>0</v>
      </c>
      <c r="Q71" s="26"/>
      <c r="R71" s="26"/>
      <c r="S71" s="26"/>
      <c r="T71" s="26"/>
      <c r="U71" s="26"/>
      <c r="V71" s="19">
        <f t="shared" si="9"/>
        <v>0</v>
      </c>
      <c r="W71" s="34"/>
      <c r="X71" s="20">
        <f t="shared" si="6"/>
        <v>8000</v>
      </c>
    </row>
    <row r="72" spans="1:24" ht="16.5" customHeight="1">
      <c r="A72" s="1" t="str">
        <f t="shared" si="7"/>
        <v>340</v>
      </c>
      <c r="B72" s="32" t="s">
        <v>53</v>
      </c>
      <c r="C72" s="32" t="s">
        <v>55</v>
      </c>
      <c r="D72" s="15" t="s">
        <v>25</v>
      </c>
      <c r="E72" s="16">
        <v>1545700</v>
      </c>
      <c r="F72" s="17">
        <v>81982</v>
      </c>
      <c r="G72" s="18"/>
      <c r="H72" s="18"/>
      <c r="I72" s="18"/>
      <c r="J72" s="18"/>
      <c r="K72" s="18"/>
      <c r="L72" s="18"/>
      <c r="M72" s="18"/>
      <c r="N72" s="18"/>
      <c r="O72" s="19">
        <f t="shared" si="8"/>
        <v>1627682</v>
      </c>
      <c r="P72" s="16"/>
      <c r="Q72" s="16">
        <v>0</v>
      </c>
      <c r="R72" s="16"/>
      <c r="S72" s="16">
        <v>0</v>
      </c>
      <c r="T72" s="16">
        <v>58005</v>
      </c>
      <c r="U72" s="16"/>
      <c r="V72" s="19">
        <f t="shared" si="9"/>
        <v>58005</v>
      </c>
      <c r="W72" s="33">
        <f>SUM(O72:O74)+SUM(V72:V74)</f>
        <v>9570195</v>
      </c>
      <c r="X72" s="20">
        <f t="shared" si="6"/>
        <v>1685687</v>
      </c>
    </row>
    <row r="73" spans="1:24" ht="16.5">
      <c r="A73" s="1" t="str">
        <f t="shared" si="7"/>
        <v>340</v>
      </c>
      <c r="B73" s="32"/>
      <c r="C73" s="32"/>
      <c r="D73" s="21" t="s">
        <v>26</v>
      </c>
      <c r="E73" s="22">
        <v>537062</v>
      </c>
      <c r="F73" s="23"/>
      <c r="G73" s="24"/>
      <c r="H73" s="24">
        <v>62400</v>
      </c>
      <c r="I73" s="24">
        <v>0</v>
      </c>
      <c r="J73" s="24">
        <v>341513</v>
      </c>
      <c r="K73" s="24">
        <v>75505</v>
      </c>
      <c r="L73" s="24">
        <v>0</v>
      </c>
      <c r="M73" s="24">
        <v>360000</v>
      </c>
      <c r="N73" s="24">
        <v>2693369</v>
      </c>
      <c r="O73" s="19">
        <f t="shared" si="8"/>
        <v>4069849</v>
      </c>
      <c r="P73" s="22"/>
      <c r="Q73" s="22">
        <v>0</v>
      </c>
      <c r="R73" s="22">
        <v>1860000</v>
      </c>
      <c r="S73" s="22">
        <v>1107530</v>
      </c>
      <c r="T73" s="22">
        <v>337591</v>
      </c>
      <c r="U73" s="22">
        <v>0</v>
      </c>
      <c r="V73" s="19">
        <f t="shared" si="9"/>
        <v>3305121</v>
      </c>
      <c r="W73" s="34"/>
      <c r="X73" s="20">
        <f t="shared" si="6"/>
        <v>7374970</v>
      </c>
    </row>
    <row r="74" spans="1:24" ht="16.5">
      <c r="A74" s="1" t="str">
        <f t="shared" si="7"/>
        <v>340</v>
      </c>
      <c r="B74" s="32"/>
      <c r="C74" s="32"/>
      <c r="D74" s="25" t="s">
        <v>27</v>
      </c>
      <c r="E74" s="26">
        <v>0</v>
      </c>
      <c r="F74" s="27"/>
      <c r="G74" s="28">
        <v>94744</v>
      </c>
      <c r="H74" s="28"/>
      <c r="I74" s="28"/>
      <c r="J74" s="28"/>
      <c r="K74" s="28"/>
      <c r="L74" s="28"/>
      <c r="M74" s="28"/>
      <c r="N74" s="28"/>
      <c r="O74" s="19">
        <f t="shared" si="8"/>
        <v>94744</v>
      </c>
      <c r="P74" s="26">
        <v>414794</v>
      </c>
      <c r="Q74" s="26"/>
      <c r="R74" s="26"/>
      <c r="S74" s="26"/>
      <c r="T74" s="26"/>
      <c r="U74" s="26"/>
      <c r="V74" s="19">
        <f t="shared" si="9"/>
        <v>414794</v>
      </c>
      <c r="W74" s="34"/>
      <c r="X74" s="20">
        <f t="shared" si="6"/>
        <v>509538</v>
      </c>
    </row>
    <row r="75" spans="1:24" ht="16.5" customHeight="1">
      <c r="A75" s="1" t="str">
        <f t="shared" si="7"/>
        <v>230</v>
      </c>
      <c r="B75" s="32" t="s">
        <v>53</v>
      </c>
      <c r="C75" s="37" t="s">
        <v>56</v>
      </c>
      <c r="D75" s="15" t="s">
        <v>25</v>
      </c>
      <c r="E75" s="16">
        <v>3582146</v>
      </c>
      <c r="F75" s="17">
        <v>403018</v>
      </c>
      <c r="G75" s="18"/>
      <c r="H75" s="18"/>
      <c r="I75" s="18"/>
      <c r="J75" s="18"/>
      <c r="K75" s="18"/>
      <c r="L75" s="18"/>
      <c r="M75" s="18"/>
      <c r="N75" s="18"/>
      <c r="O75" s="19">
        <f t="shared" si="8"/>
        <v>3985164</v>
      </c>
      <c r="P75" s="16"/>
      <c r="Q75" s="16">
        <v>0</v>
      </c>
      <c r="R75" s="16"/>
      <c r="S75" s="16">
        <v>0</v>
      </c>
      <c r="T75" s="16">
        <v>375999</v>
      </c>
      <c r="U75" s="16"/>
      <c r="V75" s="19">
        <f t="shared" si="9"/>
        <v>375999</v>
      </c>
      <c r="W75" s="33">
        <f>SUM(O75:O77)+SUM(V75:V77)</f>
        <v>17621867</v>
      </c>
      <c r="X75" s="20">
        <f t="shared" si="6"/>
        <v>4361163</v>
      </c>
    </row>
    <row r="76" spans="1:24" ht="16.5">
      <c r="A76" s="1" t="str">
        <f t="shared" si="7"/>
        <v>230</v>
      </c>
      <c r="B76" s="32"/>
      <c r="C76" s="37"/>
      <c r="D76" s="21" t="s">
        <v>26</v>
      </c>
      <c r="E76" s="22">
        <v>473332</v>
      </c>
      <c r="F76" s="23"/>
      <c r="G76" s="24"/>
      <c r="H76" s="24">
        <v>309638</v>
      </c>
      <c r="I76" s="24">
        <v>1436851</v>
      </c>
      <c r="J76" s="24">
        <v>186551</v>
      </c>
      <c r="K76" s="24">
        <v>809067</v>
      </c>
      <c r="L76" s="24">
        <v>0</v>
      </c>
      <c r="M76" s="24">
        <v>1616221</v>
      </c>
      <c r="N76" s="24">
        <v>5851286</v>
      </c>
      <c r="O76" s="19">
        <f t="shared" si="8"/>
        <v>10682946</v>
      </c>
      <c r="P76" s="22"/>
      <c r="Q76" s="22">
        <v>102670</v>
      </c>
      <c r="R76" s="22">
        <v>0</v>
      </c>
      <c r="S76" s="22">
        <v>552446</v>
      </c>
      <c r="T76" s="22">
        <v>1032298</v>
      </c>
      <c r="U76" s="22">
        <v>0</v>
      </c>
      <c r="V76" s="19">
        <f t="shared" si="9"/>
        <v>1687414</v>
      </c>
      <c r="W76" s="34"/>
      <c r="X76" s="20">
        <f t="shared" si="6"/>
        <v>12370360</v>
      </c>
    </row>
    <row r="77" spans="1:24" ht="16.5">
      <c r="A77" s="1" t="str">
        <f t="shared" si="7"/>
        <v>230</v>
      </c>
      <c r="B77" s="32"/>
      <c r="C77" s="37"/>
      <c r="D77" s="25" t="s">
        <v>27</v>
      </c>
      <c r="E77" s="26">
        <v>0</v>
      </c>
      <c r="F77" s="27"/>
      <c r="G77" s="28">
        <v>724939</v>
      </c>
      <c r="H77" s="28"/>
      <c r="I77" s="28"/>
      <c r="J77" s="28"/>
      <c r="K77" s="28"/>
      <c r="L77" s="28"/>
      <c r="M77" s="28"/>
      <c r="N77" s="28"/>
      <c r="O77" s="19">
        <f t="shared" si="8"/>
        <v>724939</v>
      </c>
      <c r="P77" s="26">
        <v>165405</v>
      </c>
      <c r="Q77" s="26"/>
      <c r="R77" s="26"/>
      <c r="S77" s="26"/>
      <c r="T77" s="26"/>
      <c r="U77" s="26"/>
      <c r="V77" s="19">
        <f t="shared" si="9"/>
        <v>165405</v>
      </c>
      <c r="W77" s="34"/>
      <c r="X77" s="20">
        <f t="shared" si="6"/>
        <v>890344</v>
      </c>
    </row>
    <row r="78" spans="1:24" ht="16.5">
      <c r="A78" s="1" t="str">
        <f t="shared" si="7"/>
        <v>476</v>
      </c>
      <c r="B78" s="32" t="s">
        <v>53</v>
      </c>
      <c r="C78" s="32" t="s">
        <v>57</v>
      </c>
      <c r="D78" s="15" t="s">
        <v>25</v>
      </c>
      <c r="E78" s="16">
        <v>100000</v>
      </c>
      <c r="F78" s="17">
        <v>0</v>
      </c>
      <c r="G78" s="18"/>
      <c r="H78" s="18"/>
      <c r="I78" s="18"/>
      <c r="J78" s="18"/>
      <c r="K78" s="18"/>
      <c r="L78" s="18"/>
      <c r="M78" s="18"/>
      <c r="N78" s="18"/>
      <c r="O78" s="19">
        <f t="shared" si="8"/>
        <v>100000</v>
      </c>
      <c r="P78" s="16"/>
      <c r="Q78" s="16">
        <v>0</v>
      </c>
      <c r="R78" s="16"/>
      <c r="S78" s="16">
        <v>0</v>
      </c>
      <c r="T78" s="16">
        <v>177764</v>
      </c>
      <c r="U78" s="16"/>
      <c r="V78" s="19">
        <f t="shared" si="9"/>
        <v>177764</v>
      </c>
      <c r="W78" s="33">
        <f>SUM(O78:O80)+SUM(V78:V80)</f>
        <v>4973672</v>
      </c>
      <c r="X78" s="20">
        <f t="shared" si="6"/>
        <v>277764</v>
      </c>
    </row>
    <row r="79" spans="1:24" ht="16.5">
      <c r="A79" s="1" t="str">
        <f t="shared" si="7"/>
        <v>476</v>
      </c>
      <c r="B79" s="32"/>
      <c r="C79" s="32"/>
      <c r="D79" s="21" t="s">
        <v>26</v>
      </c>
      <c r="E79" s="22">
        <v>0</v>
      </c>
      <c r="F79" s="23"/>
      <c r="G79" s="24"/>
      <c r="H79" s="24">
        <v>113500</v>
      </c>
      <c r="I79" s="24">
        <v>0</v>
      </c>
      <c r="J79" s="24">
        <v>78647</v>
      </c>
      <c r="K79" s="24">
        <v>146970</v>
      </c>
      <c r="L79" s="24">
        <v>0</v>
      </c>
      <c r="M79" s="24">
        <v>221000</v>
      </c>
      <c r="N79" s="24">
        <v>3299072</v>
      </c>
      <c r="O79" s="19">
        <f t="shared" si="8"/>
        <v>3859189</v>
      </c>
      <c r="P79" s="22"/>
      <c r="Q79" s="22">
        <v>125135</v>
      </c>
      <c r="R79" s="22">
        <v>0</v>
      </c>
      <c r="S79" s="22">
        <v>365330</v>
      </c>
      <c r="T79" s="22">
        <v>237376</v>
      </c>
      <c r="U79" s="22">
        <v>0</v>
      </c>
      <c r="V79" s="19">
        <f t="shared" si="9"/>
        <v>727841</v>
      </c>
      <c r="W79" s="34"/>
      <c r="X79" s="20">
        <f t="shared" si="6"/>
        <v>4587030</v>
      </c>
    </row>
    <row r="80" spans="1:24" ht="16.5">
      <c r="A80" s="1" t="str">
        <f t="shared" si="7"/>
        <v>476</v>
      </c>
      <c r="B80" s="32"/>
      <c r="C80" s="32"/>
      <c r="D80" s="25" t="s">
        <v>27</v>
      </c>
      <c r="E80" s="26">
        <v>0</v>
      </c>
      <c r="F80" s="27"/>
      <c r="G80" s="28">
        <v>61325</v>
      </c>
      <c r="H80" s="28"/>
      <c r="I80" s="28"/>
      <c r="J80" s="28"/>
      <c r="K80" s="28"/>
      <c r="L80" s="28"/>
      <c r="M80" s="28"/>
      <c r="N80" s="28"/>
      <c r="O80" s="19">
        <f t="shared" si="8"/>
        <v>61325</v>
      </c>
      <c r="P80" s="26">
        <v>47553</v>
      </c>
      <c r="Q80" s="26"/>
      <c r="R80" s="26"/>
      <c r="S80" s="26"/>
      <c r="T80" s="26"/>
      <c r="U80" s="26"/>
      <c r="V80" s="19">
        <f t="shared" si="9"/>
        <v>47553</v>
      </c>
      <c r="W80" s="34"/>
      <c r="X80" s="20">
        <f t="shared" si="6"/>
        <v>108878</v>
      </c>
    </row>
    <row r="81" spans="1:24" ht="16.5" customHeight="1">
      <c r="A81" s="1" t="str">
        <f>IF(C81="",#REF!,MID(C81,1,3))</f>
        <v>456</v>
      </c>
      <c r="B81" s="32" t="s">
        <v>58</v>
      </c>
      <c r="C81" s="32" t="s">
        <v>59</v>
      </c>
      <c r="D81" s="15" t="s">
        <v>25</v>
      </c>
      <c r="E81" s="16">
        <v>851132</v>
      </c>
      <c r="F81" s="17">
        <v>0</v>
      </c>
      <c r="G81" s="18"/>
      <c r="H81" s="18"/>
      <c r="I81" s="18"/>
      <c r="J81" s="18"/>
      <c r="K81" s="18"/>
      <c r="L81" s="18"/>
      <c r="M81" s="18"/>
      <c r="N81" s="18"/>
      <c r="O81" s="19">
        <f t="shared" si="8"/>
        <v>851132</v>
      </c>
      <c r="P81" s="16"/>
      <c r="Q81" s="16">
        <v>0</v>
      </c>
      <c r="R81" s="16"/>
      <c r="S81" s="16">
        <v>0</v>
      </c>
      <c r="T81" s="16">
        <v>0</v>
      </c>
      <c r="U81" s="16"/>
      <c r="V81" s="19">
        <f t="shared" si="9"/>
        <v>0</v>
      </c>
      <c r="W81" s="33">
        <f>SUM(O81:O83)+SUM(V81:V83)</f>
        <v>2338426</v>
      </c>
      <c r="X81" s="20">
        <f t="shared" si="6"/>
        <v>851132</v>
      </c>
    </row>
    <row r="82" spans="1:24" ht="16.5">
      <c r="A82" s="1" t="str">
        <f t="shared" si="7"/>
        <v>456</v>
      </c>
      <c r="B82" s="32"/>
      <c r="C82" s="32"/>
      <c r="D82" s="21" t="s">
        <v>26</v>
      </c>
      <c r="E82" s="22">
        <v>353233</v>
      </c>
      <c r="F82" s="23"/>
      <c r="G82" s="24"/>
      <c r="H82" s="24">
        <v>148834</v>
      </c>
      <c r="I82" s="24">
        <v>0</v>
      </c>
      <c r="J82" s="24">
        <v>5445</v>
      </c>
      <c r="K82" s="24">
        <v>0</v>
      </c>
      <c r="L82" s="24">
        <v>150000</v>
      </c>
      <c r="M82" s="24">
        <v>12780</v>
      </c>
      <c r="N82" s="24">
        <v>550002</v>
      </c>
      <c r="O82" s="19">
        <f t="shared" si="8"/>
        <v>1220294</v>
      </c>
      <c r="P82" s="22"/>
      <c r="Q82" s="22">
        <v>0</v>
      </c>
      <c r="R82" s="22">
        <v>0</v>
      </c>
      <c r="S82" s="22">
        <v>22000</v>
      </c>
      <c r="T82" s="22">
        <v>245000</v>
      </c>
      <c r="U82" s="22">
        <v>0</v>
      </c>
      <c r="V82" s="19">
        <f t="shared" si="9"/>
        <v>267000</v>
      </c>
      <c r="W82" s="34"/>
      <c r="X82" s="20">
        <f t="shared" si="6"/>
        <v>1487294</v>
      </c>
    </row>
    <row r="83" spans="1:24" ht="16.5">
      <c r="A83" s="1" t="str">
        <f t="shared" si="7"/>
        <v>456</v>
      </c>
      <c r="B83" s="32"/>
      <c r="C83" s="32"/>
      <c r="D83" s="25" t="s">
        <v>27</v>
      </c>
      <c r="E83" s="26">
        <v>0</v>
      </c>
      <c r="F83" s="27"/>
      <c r="G83" s="28">
        <v>0</v>
      </c>
      <c r="H83" s="28"/>
      <c r="I83" s="28"/>
      <c r="J83" s="28"/>
      <c r="K83" s="28"/>
      <c r="L83" s="28"/>
      <c r="M83" s="28"/>
      <c r="N83" s="28"/>
      <c r="O83" s="19">
        <f t="shared" si="8"/>
        <v>0</v>
      </c>
      <c r="P83" s="26">
        <v>0</v>
      </c>
      <c r="Q83" s="26"/>
      <c r="R83" s="26"/>
      <c r="S83" s="26"/>
      <c r="T83" s="26"/>
      <c r="U83" s="26"/>
      <c r="V83" s="19">
        <f t="shared" si="9"/>
        <v>0</v>
      </c>
      <c r="W83" s="34"/>
      <c r="X83" s="20">
        <f t="shared" si="6"/>
        <v>0</v>
      </c>
    </row>
    <row r="84" spans="1:24" ht="16.5" customHeight="1">
      <c r="A84" s="1" t="str">
        <f t="shared" si="7"/>
        <v>473</v>
      </c>
      <c r="B84" s="32" t="s">
        <v>58</v>
      </c>
      <c r="C84" s="32" t="s">
        <v>60</v>
      </c>
      <c r="D84" s="15" t="s">
        <v>25</v>
      </c>
      <c r="E84" s="16">
        <v>1284872</v>
      </c>
      <c r="F84" s="17">
        <v>0</v>
      </c>
      <c r="G84" s="18"/>
      <c r="H84" s="18"/>
      <c r="I84" s="18"/>
      <c r="J84" s="18"/>
      <c r="K84" s="18"/>
      <c r="L84" s="18"/>
      <c r="M84" s="18"/>
      <c r="N84" s="18"/>
      <c r="O84" s="19">
        <f t="shared" si="8"/>
        <v>1284872</v>
      </c>
      <c r="P84" s="16"/>
      <c r="Q84" s="16">
        <v>32150</v>
      </c>
      <c r="R84" s="16"/>
      <c r="S84" s="16">
        <v>0</v>
      </c>
      <c r="T84" s="16">
        <v>0</v>
      </c>
      <c r="U84" s="16"/>
      <c r="V84" s="19">
        <f t="shared" si="9"/>
        <v>32150</v>
      </c>
      <c r="W84" s="33">
        <f>SUM(O84:O86)+SUM(V84:V86)</f>
        <v>8687531</v>
      </c>
      <c r="X84" s="20">
        <f t="shared" si="6"/>
        <v>1317022</v>
      </c>
    </row>
    <row r="85" spans="1:24" ht="16.5">
      <c r="A85" s="1" t="str">
        <f t="shared" si="7"/>
        <v>473</v>
      </c>
      <c r="B85" s="32"/>
      <c r="C85" s="32"/>
      <c r="D85" s="21" t="s">
        <v>26</v>
      </c>
      <c r="E85" s="22">
        <v>1375818</v>
      </c>
      <c r="F85" s="23"/>
      <c r="G85" s="24"/>
      <c r="H85" s="24">
        <v>20500</v>
      </c>
      <c r="I85" s="24">
        <v>0</v>
      </c>
      <c r="J85" s="24">
        <v>85674</v>
      </c>
      <c r="K85" s="24">
        <v>17845</v>
      </c>
      <c r="L85" s="24">
        <v>0</v>
      </c>
      <c r="M85" s="24">
        <v>20000</v>
      </c>
      <c r="N85" s="24">
        <v>3399940</v>
      </c>
      <c r="O85" s="19">
        <f t="shared" si="8"/>
        <v>4919777</v>
      </c>
      <c r="P85" s="22"/>
      <c r="Q85" s="22">
        <v>929116</v>
      </c>
      <c r="R85" s="22">
        <v>0</v>
      </c>
      <c r="S85" s="22">
        <v>359588</v>
      </c>
      <c r="T85" s="22">
        <v>1004645</v>
      </c>
      <c r="U85" s="22">
        <v>0</v>
      </c>
      <c r="V85" s="19">
        <f t="shared" si="9"/>
        <v>2293349</v>
      </c>
      <c r="W85" s="34"/>
      <c r="X85" s="20">
        <f t="shared" si="6"/>
        <v>7213126</v>
      </c>
    </row>
    <row r="86" spans="1:24" ht="16.5">
      <c r="A86" s="1" t="str">
        <f t="shared" si="7"/>
        <v>473</v>
      </c>
      <c r="B86" s="32"/>
      <c r="C86" s="32"/>
      <c r="D86" s="25" t="s">
        <v>27</v>
      </c>
      <c r="E86" s="26">
        <v>65000</v>
      </c>
      <c r="F86" s="27"/>
      <c r="G86" s="28">
        <v>0</v>
      </c>
      <c r="H86" s="28"/>
      <c r="I86" s="28"/>
      <c r="J86" s="28"/>
      <c r="K86" s="28"/>
      <c r="L86" s="28"/>
      <c r="M86" s="28"/>
      <c r="N86" s="28"/>
      <c r="O86" s="19">
        <f t="shared" si="8"/>
        <v>65000</v>
      </c>
      <c r="P86" s="26">
        <v>92383</v>
      </c>
      <c r="Q86" s="26"/>
      <c r="R86" s="26"/>
      <c r="S86" s="26"/>
      <c r="T86" s="26"/>
      <c r="U86" s="26"/>
      <c r="V86" s="19">
        <f t="shared" si="9"/>
        <v>92383</v>
      </c>
      <c r="W86" s="34"/>
      <c r="X86" s="20">
        <f t="shared" si="6"/>
        <v>157383</v>
      </c>
    </row>
    <row r="87" spans="1:24" ht="19.5" customHeight="1">
      <c r="A87" s="1" t="str">
        <f t="shared" si="7"/>
        <v>280</v>
      </c>
      <c r="B87" s="32" t="s">
        <v>58</v>
      </c>
      <c r="C87" s="32" t="s">
        <v>61</v>
      </c>
      <c r="D87" s="15" t="s">
        <v>25</v>
      </c>
      <c r="E87" s="16">
        <v>1440241</v>
      </c>
      <c r="F87" s="17">
        <v>39811</v>
      </c>
      <c r="G87" s="18"/>
      <c r="H87" s="18"/>
      <c r="I87" s="18"/>
      <c r="J87" s="18"/>
      <c r="K87" s="18"/>
      <c r="L87" s="18"/>
      <c r="M87" s="18"/>
      <c r="N87" s="18"/>
      <c r="O87" s="19">
        <f t="shared" si="8"/>
        <v>1480052</v>
      </c>
      <c r="P87" s="16"/>
      <c r="Q87" s="16">
        <v>21281071</v>
      </c>
      <c r="R87" s="16"/>
      <c r="S87" s="16">
        <v>0</v>
      </c>
      <c r="T87" s="16">
        <v>0</v>
      </c>
      <c r="U87" s="16"/>
      <c r="V87" s="19">
        <f t="shared" si="9"/>
        <v>21281071</v>
      </c>
      <c r="W87" s="33">
        <f>SUM(O87:O89)+SUM(V87:V89)</f>
        <v>35543172</v>
      </c>
      <c r="X87" s="20">
        <f t="shared" si="6"/>
        <v>22761123</v>
      </c>
    </row>
    <row r="88" spans="1:24" ht="20.25" customHeight="1">
      <c r="A88" s="1" t="str">
        <f t="shared" si="7"/>
        <v>280</v>
      </c>
      <c r="B88" s="32"/>
      <c r="C88" s="32"/>
      <c r="D88" s="21" t="s">
        <v>26</v>
      </c>
      <c r="E88" s="22">
        <v>322942</v>
      </c>
      <c r="F88" s="23"/>
      <c r="G88" s="24"/>
      <c r="H88" s="24">
        <v>131160</v>
      </c>
      <c r="I88" s="24">
        <v>0</v>
      </c>
      <c r="J88" s="24">
        <v>138840</v>
      </c>
      <c r="K88" s="24">
        <v>27950</v>
      </c>
      <c r="L88" s="24">
        <v>0</v>
      </c>
      <c r="M88" s="24">
        <v>1379580</v>
      </c>
      <c r="N88" s="24">
        <v>4964378</v>
      </c>
      <c r="O88" s="19">
        <f t="shared" si="8"/>
        <v>6964850</v>
      </c>
      <c r="P88" s="22"/>
      <c r="Q88" s="22">
        <v>334788</v>
      </c>
      <c r="R88" s="22">
        <v>255000</v>
      </c>
      <c r="S88" s="22">
        <v>685136</v>
      </c>
      <c r="T88" s="22">
        <v>4486892</v>
      </c>
      <c r="U88" s="22">
        <v>0</v>
      </c>
      <c r="V88" s="19">
        <f t="shared" si="9"/>
        <v>5761816</v>
      </c>
      <c r="W88" s="34"/>
      <c r="X88" s="20">
        <f t="shared" si="6"/>
        <v>12726666</v>
      </c>
    </row>
    <row r="89" spans="1:24" ht="16.5">
      <c r="A89" s="1" t="str">
        <f t="shared" si="7"/>
        <v>280</v>
      </c>
      <c r="B89" s="32"/>
      <c r="C89" s="32"/>
      <c r="D89" s="25" t="s">
        <v>27</v>
      </c>
      <c r="E89" s="26">
        <v>0</v>
      </c>
      <c r="F89" s="27"/>
      <c r="G89" s="28">
        <v>0</v>
      </c>
      <c r="H89" s="28"/>
      <c r="I89" s="28"/>
      <c r="J89" s="28"/>
      <c r="K89" s="28"/>
      <c r="L89" s="28"/>
      <c r="M89" s="28"/>
      <c r="N89" s="28"/>
      <c r="O89" s="19">
        <f t="shared" si="8"/>
        <v>0</v>
      </c>
      <c r="P89" s="26">
        <v>55383</v>
      </c>
      <c r="Q89" s="26"/>
      <c r="R89" s="26"/>
      <c r="S89" s="26"/>
      <c r="T89" s="26"/>
      <c r="U89" s="26"/>
      <c r="V89" s="19">
        <f t="shared" si="9"/>
        <v>55383</v>
      </c>
      <c r="W89" s="34"/>
      <c r="X89" s="20">
        <f t="shared" si="6"/>
        <v>55383</v>
      </c>
    </row>
    <row r="90" spans="1:24" ht="16.5" customHeight="1">
      <c r="A90" s="1" t="str">
        <f t="shared" si="7"/>
        <v>290</v>
      </c>
      <c r="B90" s="32" t="s">
        <v>58</v>
      </c>
      <c r="C90" s="32" t="s">
        <v>62</v>
      </c>
      <c r="D90" s="15" t="s">
        <v>25</v>
      </c>
      <c r="E90" s="16">
        <v>2736395</v>
      </c>
      <c r="F90" s="17">
        <v>1435000</v>
      </c>
      <c r="G90" s="18"/>
      <c r="H90" s="18"/>
      <c r="I90" s="18"/>
      <c r="J90" s="18"/>
      <c r="K90" s="18"/>
      <c r="L90" s="18"/>
      <c r="M90" s="18"/>
      <c r="N90" s="18"/>
      <c r="O90" s="19">
        <f t="shared" si="8"/>
        <v>4171395</v>
      </c>
      <c r="P90" s="16"/>
      <c r="Q90" s="16">
        <v>0</v>
      </c>
      <c r="R90" s="16"/>
      <c r="S90" s="16">
        <v>0</v>
      </c>
      <c r="T90" s="16">
        <v>586626</v>
      </c>
      <c r="U90" s="16"/>
      <c r="V90" s="19">
        <f t="shared" si="9"/>
        <v>586626</v>
      </c>
      <c r="W90" s="33">
        <f>SUM(O90:O92)+SUM(V90:V92)</f>
        <v>13489768</v>
      </c>
      <c r="X90" s="20">
        <f t="shared" si="6"/>
        <v>4758021</v>
      </c>
    </row>
    <row r="91" spans="1:24" ht="16.5">
      <c r="A91" s="1" t="str">
        <f t="shared" si="7"/>
        <v>290</v>
      </c>
      <c r="B91" s="32"/>
      <c r="C91" s="32"/>
      <c r="D91" s="21" t="s">
        <v>26</v>
      </c>
      <c r="E91" s="22">
        <v>335191</v>
      </c>
      <c r="F91" s="23"/>
      <c r="G91" s="24"/>
      <c r="H91" s="24">
        <v>52695</v>
      </c>
      <c r="I91" s="24">
        <v>0</v>
      </c>
      <c r="J91" s="24">
        <v>440730</v>
      </c>
      <c r="K91" s="24">
        <v>25800</v>
      </c>
      <c r="L91" s="24">
        <v>0</v>
      </c>
      <c r="M91" s="24">
        <v>1233772</v>
      </c>
      <c r="N91" s="24">
        <v>4476923</v>
      </c>
      <c r="O91" s="19">
        <f t="shared" si="8"/>
        <v>6565111</v>
      </c>
      <c r="P91" s="22"/>
      <c r="Q91" s="22">
        <v>0</v>
      </c>
      <c r="R91" s="22">
        <v>0</v>
      </c>
      <c r="S91" s="22">
        <v>522160</v>
      </c>
      <c r="T91" s="22">
        <v>1417809</v>
      </c>
      <c r="U91" s="22">
        <v>0</v>
      </c>
      <c r="V91" s="19">
        <f t="shared" si="9"/>
        <v>1939969</v>
      </c>
      <c r="W91" s="34"/>
      <c r="X91" s="20">
        <f t="shared" si="6"/>
        <v>8505080</v>
      </c>
    </row>
    <row r="92" spans="1:24" ht="16.5">
      <c r="A92" s="1" t="str">
        <f t="shared" si="7"/>
        <v>290</v>
      </c>
      <c r="B92" s="32"/>
      <c r="C92" s="32"/>
      <c r="D92" s="25" t="s">
        <v>27</v>
      </c>
      <c r="E92" s="26">
        <v>0</v>
      </c>
      <c r="F92" s="27"/>
      <c r="G92" s="28">
        <v>65566</v>
      </c>
      <c r="H92" s="28"/>
      <c r="I92" s="28"/>
      <c r="J92" s="28"/>
      <c r="K92" s="28"/>
      <c r="L92" s="28"/>
      <c r="M92" s="28"/>
      <c r="N92" s="28"/>
      <c r="O92" s="19">
        <f t="shared" si="8"/>
        <v>65566</v>
      </c>
      <c r="P92" s="26">
        <v>161101</v>
      </c>
      <c r="Q92" s="26"/>
      <c r="R92" s="26"/>
      <c r="S92" s="26"/>
      <c r="T92" s="26"/>
      <c r="U92" s="26"/>
      <c r="V92" s="19">
        <f t="shared" si="9"/>
        <v>161101</v>
      </c>
      <c r="W92" s="34"/>
      <c r="X92" s="20">
        <f t="shared" si="6"/>
        <v>226667</v>
      </c>
    </row>
    <row r="93" spans="1:24" ht="16.5" customHeight="1">
      <c r="A93" s="1" t="str">
        <f t="shared" si="7"/>
        <v>458</v>
      </c>
      <c r="B93" s="32" t="s">
        <v>63</v>
      </c>
      <c r="C93" s="32" t="s">
        <v>64</v>
      </c>
      <c r="D93" s="15" t="s">
        <v>25</v>
      </c>
      <c r="E93" s="16">
        <v>434671</v>
      </c>
      <c r="F93" s="17">
        <v>0</v>
      </c>
      <c r="G93" s="18"/>
      <c r="H93" s="18"/>
      <c r="I93" s="18"/>
      <c r="J93" s="18"/>
      <c r="K93" s="18"/>
      <c r="L93" s="18"/>
      <c r="M93" s="18"/>
      <c r="N93" s="18"/>
      <c r="O93" s="19">
        <f t="shared" si="8"/>
        <v>434671</v>
      </c>
      <c r="P93" s="16"/>
      <c r="Q93" s="16">
        <v>0</v>
      </c>
      <c r="R93" s="16"/>
      <c r="S93" s="16">
        <v>0</v>
      </c>
      <c r="T93" s="16">
        <v>0</v>
      </c>
      <c r="U93" s="16"/>
      <c r="V93" s="19">
        <f t="shared" si="9"/>
        <v>0</v>
      </c>
      <c r="W93" s="33">
        <f>SUM(O93:O95)+SUM(V93:V95)</f>
        <v>3576424</v>
      </c>
      <c r="X93" s="20">
        <f t="shared" si="6"/>
        <v>434671</v>
      </c>
    </row>
    <row r="94" spans="1:24" ht="16.5">
      <c r="A94" s="1" t="str">
        <f t="shared" si="7"/>
        <v>458</v>
      </c>
      <c r="B94" s="32"/>
      <c r="C94" s="32"/>
      <c r="D94" s="21" t="s">
        <v>26</v>
      </c>
      <c r="E94" s="22">
        <v>616825</v>
      </c>
      <c r="F94" s="23"/>
      <c r="G94" s="24"/>
      <c r="H94" s="24">
        <v>254806</v>
      </c>
      <c r="I94" s="24">
        <v>0</v>
      </c>
      <c r="J94" s="24">
        <v>300000</v>
      </c>
      <c r="K94" s="24">
        <v>0</v>
      </c>
      <c r="L94" s="24">
        <v>510000</v>
      </c>
      <c r="M94" s="24">
        <v>40517</v>
      </c>
      <c r="N94" s="24">
        <v>712378</v>
      </c>
      <c r="O94" s="19">
        <f t="shared" si="8"/>
        <v>2434526</v>
      </c>
      <c r="P94" s="22"/>
      <c r="Q94" s="22">
        <v>0</v>
      </c>
      <c r="R94" s="22">
        <v>0</v>
      </c>
      <c r="S94" s="22">
        <v>35000</v>
      </c>
      <c r="T94" s="22">
        <v>600000</v>
      </c>
      <c r="U94" s="22">
        <v>0</v>
      </c>
      <c r="V94" s="19">
        <f t="shared" si="9"/>
        <v>635000</v>
      </c>
      <c r="W94" s="34"/>
      <c r="X94" s="20">
        <f t="shared" si="6"/>
        <v>3069526</v>
      </c>
    </row>
    <row r="95" spans="1:24" ht="16.5">
      <c r="A95" s="1" t="str">
        <f t="shared" si="7"/>
        <v>458</v>
      </c>
      <c r="B95" s="32"/>
      <c r="C95" s="32"/>
      <c r="D95" s="25" t="s">
        <v>27</v>
      </c>
      <c r="E95" s="26">
        <v>0</v>
      </c>
      <c r="F95" s="27"/>
      <c r="G95" s="28">
        <v>72227</v>
      </c>
      <c r="H95" s="28"/>
      <c r="I95" s="28"/>
      <c r="J95" s="28"/>
      <c r="K95" s="28"/>
      <c r="L95" s="28"/>
      <c r="M95" s="28"/>
      <c r="N95" s="28"/>
      <c r="O95" s="19">
        <f t="shared" si="8"/>
        <v>72227</v>
      </c>
      <c r="P95" s="26">
        <v>0</v>
      </c>
      <c r="Q95" s="26"/>
      <c r="R95" s="26"/>
      <c r="S95" s="26"/>
      <c r="T95" s="26"/>
      <c r="U95" s="26"/>
      <c r="V95" s="19">
        <f t="shared" si="9"/>
        <v>0</v>
      </c>
      <c r="W95" s="34"/>
      <c r="X95" s="20">
        <f t="shared" si="6"/>
        <v>72227</v>
      </c>
    </row>
    <row r="96" spans="1:24" ht="16.5" customHeight="1">
      <c r="A96" s="1" t="str">
        <f t="shared" si="7"/>
        <v>300</v>
      </c>
      <c r="B96" s="32" t="s">
        <v>63</v>
      </c>
      <c r="C96" s="32" t="s">
        <v>65</v>
      </c>
      <c r="D96" s="15" t="s">
        <v>25</v>
      </c>
      <c r="E96" s="16">
        <v>897265</v>
      </c>
      <c r="F96" s="17">
        <v>132670</v>
      </c>
      <c r="G96" s="18"/>
      <c r="H96" s="18"/>
      <c r="I96" s="18"/>
      <c r="J96" s="18"/>
      <c r="K96" s="18"/>
      <c r="L96" s="18"/>
      <c r="M96" s="18"/>
      <c r="N96" s="18"/>
      <c r="O96" s="19">
        <f t="shared" si="8"/>
        <v>1029935</v>
      </c>
      <c r="P96" s="16"/>
      <c r="Q96" s="16">
        <v>0</v>
      </c>
      <c r="R96" s="16"/>
      <c r="S96" s="16">
        <v>0</v>
      </c>
      <c r="T96" s="16">
        <v>0</v>
      </c>
      <c r="U96" s="16"/>
      <c r="V96" s="19">
        <f t="shared" si="9"/>
        <v>0</v>
      </c>
      <c r="W96" s="33">
        <f>SUM(O96:O98)+SUM(V96:V98)</f>
        <v>5936040</v>
      </c>
      <c r="X96" s="20">
        <f t="shared" si="6"/>
        <v>1029935</v>
      </c>
    </row>
    <row r="97" spans="1:24" ht="16.5">
      <c r="A97" s="1" t="str">
        <f t="shared" si="7"/>
        <v>300</v>
      </c>
      <c r="B97" s="32"/>
      <c r="C97" s="32"/>
      <c r="D97" s="21" t="s">
        <v>26</v>
      </c>
      <c r="E97" s="22">
        <v>901333</v>
      </c>
      <c r="F97" s="23"/>
      <c r="G97" s="24"/>
      <c r="H97" s="24">
        <v>0</v>
      </c>
      <c r="I97" s="24">
        <v>0</v>
      </c>
      <c r="J97" s="24">
        <v>53027</v>
      </c>
      <c r="K97" s="24">
        <v>0</v>
      </c>
      <c r="L97" s="24">
        <v>0</v>
      </c>
      <c r="M97" s="24">
        <v>0</v>
      </c>
      <c r="N97" s="24">
        <v>996745</v>
      </c>
      <c r="O97" s="19">
        <f t="shared" si="8"/>
        <v>1951105</v>
      </c>
      <c r="P97" s="22"/>
      <c r="Q97" s="22">
        <v>0</v>
      </c>
      <c r="R97" s="22">
        <v>0</v>
      </c>
      <c r="S97" s="22">
        <v>2563716</v>
      </c>
      <c r="T97" s="22">
        <v>0</v>
      </c>
      <c r="U97" s="22">
        <v>0</v>
      </c>
      <c r="V97" s="19">
        <f t="shared" si="9"/>
        <v>2563716</v>
      </c>
      <c r="W97" s="34"/>
      <c r="X97" s="20">
        <f t="shared" si="6"/>
        <v>4514821</v>
      </c>
    </row>
    <row r="98" spans="1:24" ht="16.5">
      <c r="A98" s="1" t="str">
        <f t="shared" si="7"/>
        <v>300</v>
      </c>
      <c r="B98" s="32"/>
      <c r="C98" s="32"/>
      <c r="D98" s="25" t="s">
        <v>27</v>
      </c>
      <c r="E98" s="26">
        <v>0</v>
      </c>
      <c r="F98" s="27"/>
      <c r="G98" s="28">
        <v>0</v>
      </c>
      <c r="H98" s="28"/>
      <c r="I98" s="28"/>
      <c r="J98" s="28"/>
      <c r="K98" s="28"/>
      <c r="L98" s="28"/>
      <c r="M98" s="28"/>
      <c r="N98" s="28"/>
      <c r="O98" s="19">
        <f t="shared" si="8"/>
        <v>0</v>
      </c>
      <c r="P98" s="26">
        <v>391284</v>
      </c>
      <c r="Q98" s="26"/>
      <c r="R98" s="26"/>
      <c r="S98" s="26"/>
      <c r="T98" s="26"/>
      <c r="U98" s="26"/>
      <c r="V98" s="19">
        <f t="shared" si="9"/>
        <v>391284</v>
      </c>
      <c r="W98" s="34"/>
      <c r="X98" s="20">
        <f t="shared" si="6"/>
        <v>391284</v>
      </c>
    </row>
    <row r="99" spans="1:24" ht="16.5" customHeight="1">
      <c r="A99" s="1" t="str">
        <f t="shared" si="7"/>
        <v>330</v>
      </c>
      <c r="B99" s="32" t="s">
        <v>63</v>
      </c>
      <c r="C99" s="32" t="s">
        <v>66</v>
      </c>
      <c r="D99" s="15" t="s">
        <v>25</v>
      </c>
      <c r="E99" s="16">
        <v>465950</v>
      </c>
      <c r="F99" s="17">
        <v>68650</v>
      </c>
      <c r="G99" s="18"/>
      <c r="H99" s="18"/>
      <c r="I99" s="18"/>
      <c r="J99" s="18"/>
      <c r="K99" s="18"/>
      <c r="L99" s="18"/>
      <c r="M99" s="18"/>
      <c r="N99" s="18"/>
      <c r="O99" s="19">
        <f t="shared" si="8"/>
        <v>534600</v>
      </c>
      <c r="P99" s="16"/>
      <c r="Q99" s="16">
        <v>0</v>
      </c>
      <c r="R99" s="16"/>
      <c r="S99" s="16">
        <v>0</v>
      </c>
      <c r="T99" s="16">
        <v>0</v>
      </c>
      <c r="U99" s="16"/>
      <c r="V99" s="19">
        <f t="shared" ref="V99:V116" si="10">SUM(P99:U99)</f>
        <v>0</v>
      </c>
      <c r="W99" s="33">
        <f>SUM(O99:O101)+SUM(V99:V101)</f>
        <v>5529770</v>
      </c>
      <c r="X99" s="20">
        <f t="shared" si="6"/>
        <v>534600</v>
      </c>
    </row>
    <row r="100" spans="1:24" ht="16.5">
      <c r="A100" s="1" t="str">
        <f t="shared" si="7"/>
        <v>330</v>
      </c>
      <c r="B100" s="32"/>
      <c r="C100" s="32"/>
      <c r="D100" s="21" t="s">
        <v>26</v>
      </c>
      <c r="E100" s="22">
        <v>3514786</v>
      </c>
      <c r="F100" s="23"/>
      <c r="G100" s="24"/>
      <c r="H100" s="24">
        <v>0</v>
      </c>
      <c r="I100" s="24">
        <v>0</v>
      </c>
      <c r="J100" s="24">
        <v>24260</v>
      </c>
      <c r="K100" s="24">
        <v>69875</v>
      </c>
      <c r="L100" s="24">
        <v>0</v>
      </c>
      <c r="M100" s="24">
        <v>257133</v>
      </c>
      <c r="N100" s="24">
        <v>890265</v>
      </c>
      <c r="O100" s="19">
        <f t="shared" si="8"/>
        <v>4756319</v>
      </c>
      <c r="P100" s="22"/>
      <c r="Q100" s="22">
        <v>68745</v>
      </c>
      <c r="R100" s="22">
        <v>0</v>
      </c>
      <c r="S100" s="22">
        <v>0</v>
      </c>
      <c r="T100" s="22">
        <v>0</v>
      </c>
      <c r="U100" s="22">
        <v>0</v>
      </c>
      <c r="V100" s="19">
        <f t="shared" si="10"/>
        <v>68745</v>
      </c>
      <c r="W100" s="34"/>
      <c r="X100" s="20">
        <f t="shared" si="6"/>
        <v>4825064</v>
      </c>
    </row>
    <row r="101" spans="1:24" ht="16.5">
      <c r="A101" s="1" t="str">
        <f t="shared" si="7"/>
        <v>330</v>
      </c>
      <c r="B101" s="32"/>
      <c r="C101" s="32"/>
      <c r="D101" s="25" t="s">
        <v>27</v>
      </c>
      <c r="E101" s="26">
        <v>170106</v>
      </c>
      <c r="F101" s="27"/>
      <c r="G101" s="28">
        <v>0</v>
      </c>
      <c r="H101" s="28"/>
      <c r="I101" s="28"/>
      <c r="J101" s="28"/>
      <c r="K101" s="28"/>
      <c r="L101" s="28"/>
      <c r="M101" s="28"/>
      <c r="N101" s="28"/>
      <c r="O101" s="19">
        <f t="shared" si="8"/>
        <v>170106</v>
      </c>
      <c r="P101" s="26">
        <v>0</v>
      </c>
      <c r="Q101" s="26"/>
      <c r="R101" s="26"/>
      <c r="S101" s="26"/>
      <c r="T101" s="26"/>
      <c r="U101" s="26"/>
      <c r="V101" s="19">
        <f t="shared" si="10"/>
        <v>0</v>
      </c>
      <c r="W101" s="34"/>
      <c r="X101" s="20">
        <f t="shared" si="6"/>
        <v>170106</v>
      </c>
    </row>
    <row r="102" spans="1:24" ht="16.5" customHeight="1">
      <c r="A102" s="1" t="str">
        <f t="shared" si="7"/>
        <v>390</v>
      </c>
      <c r="B102" s="32" t="s">
        <v>63</v>
      </c>
      <c r="C102" s="32" t="s">
        <v>67</v>
      </c>
      <c r="D102" s="15" t="s">
        <v>25</v>
      </c>
      <c r="E102" s="16">
        <v>760926</v>
      </c>
      <c r="F102" s="17">
        <v>387061</v>
      </c>
      <c r="G102" s="18"/>
      <c r="H102" s="18"/>
      <c r="I102" s="18"/>
      <c r="J102" s="18"/>
      <c r="K102" s="18"/>
      <c r="L102" s="18"/>
      <c r="M102" s="18"/>
      <c r="N102" s="18"/>
      <c r="O102" s="19">
        <f t="shared" si="8"/>
        <v>1147987</v>
      </c>
      <c r="P102" s="16"/>
      <c r="Q102" s="16">
        <v>0</v>
      </c>
      <c r="R102" s="16"/>
      <c r="S102" s="16">
        <v>0</v>
      </c>
      <c r="T102" s="16">
        <v>0</v>
      </c>
      <c r="U102" s="16"/>
      <c r="V102" s="19">
        <f t="shared" si="10"/>
        <v>0</v>
      </c>
      <c r="W102" s="33">
        <f>SUM(O102:O104)+SUM(V102:V104)</f>
        <v>5850198</v>
      </c>
      <c r="X102" s="20">
        <f t="shared" si="6"/>
        <v>1147987</v>
      </c>
    </row>
    <row r="103" spans="1:24" ht="16.5">
      <c r="A103" s="1" t="str">
        <f t="shared" si="7"/>
        <v>390</v>
      </c>
      <c r="B103" s="32"/>
      <c r="C103" s="32"/>
      <c r="D103" s="21" t="s">
        <v>26</v>
      </c>
      <c r="E103" s="22">
        <v>221170</v>
      </c>
      <c r="F103" s="23"/>
      <c r="G103" s="24"/>
      <c r="H103" s="24">
        <v>511562</v>
      </c>
      <c r="I103" s="24">
        <v>0</v>
      </c>
      <c r="J103" s="24">
        <v>119314</v>
      </c>
      <c r="K103" s="24">
        <v>81180</v>
      </c>
      <c r="L103" s="24">
        <v>0</v>
      </c>
      <c r="M103" s="24">
        <v>0</v>
      </c>
      <c r="N103" s="24">
        <v>2390083</v>
      </c>
      <c r="O103" s="19">
        <f t="shared" si="8"/>
        <v>3323309</v>
      </c>
      <c r="P103" s="22"/>
      <c r="Q103" s="22">
        <v>50000</v>
      </c>
      <c r="R103" s="22">
        <v>0</v>
      </c>
      <c r="S103" s="22">
        <v>593146</v>
      </c>
      <c r="T103" s="22">
        <v>95138</v>
      </c>
      <c r="U103" s="22">
        <v>0</v>
      </c>
      <c r="V103" s="19">
        <f t="shared" si="10"/>
        <v>738284</v>
      </c>
      <c r="W103" s="34"/>
      <c r="X103" s="20">
        <f t="shared" si="6"/>
        <v>4061593</v>
      </c>
    </row>
    <row r="104" spans="1:24" ht="21" customHeight="1">
      <c r="A104" s="1" t="str">
        <f t="shared" si="7"/>
        <v>390</v>
      </c>
      <c r="B104" s="32"/>
      <c r="C104" s="32"/>
      <c r="D104" s="25" t="s">
        <v>27</v>
      </c>
      <c r="E104" s="26">
        <v>0</v>
      </c>
      <c r="F104" s="27"/>
      <c r="G104" s="28">
        <v>44649</v>
      </c>
      <c r="H104" s="28"/>
      <c r="I104" s="28"/>
      <c r="J104" s="28"/>
      <c r="K104" s="28"/>
      <c r="L104" s="28"/>
      <c r="M104" s="28"/>
      <c r="N104" s="28"/>
      <c r="O104" s="19">
        <f t="shared" si="8"/>
        <v>44649</v>
      </c>
      <c r="P104" s="26">
        <v>595969</v>
      </c>
      <c r="Q104" s="26"/>
      <c r="R104" s="26"/>
      <c r="S104" s="26"/>
      <c r="T104" s="26"/>
      <c r="U104" s="26"/>
      <c r="V104" s="19">
        <f t="shared" si="10"/>
        <v>595969</v>
      </c>
      <c r="W104" s="34"/>
      <c r="X104" s="20">
        <f t="shared" si="6"/>
        <v>640618</v>
      </c>
    </row>
    <row r="105" spans="1:24" ht="16.5" customHeight="1">
      <c r="A105" s="1" t="str">
        <f t="shared" si="7"/>
        <v>400</v>
      </c>
      <c r="B105" s="32" t="s">
        <v>63</v>
      </c>
      <c r="C105" s="32" t="s">
        <v>68</v>
      </c>
      <c r="D105" s="15" t="s">
        <v>25</v>
      </c>
      <c r="E105" s="16">
        <v>101136</v>
      </c>
      <c r="F105" s="17">
        <v>0</v>
      </c>
      <c r="G105" s="18"/>
      <c r="H105" s="18"/>
      <c r="I105" s="18"/>
      <c r="J105" s="18"/>
      <c r="K105" s="18"/>
      <c r="L105" s="18"/>
      <c r="M105" s="18"/>
      <c r="N105" s="18"/>
      <c r="O105" s="19">
        <f t="shared" si="8"/>
        <v>101136</v>
      </c>
      <c r="P105" s="16"/>
      <c r="Q105" s="16">
        <v>0</v>
      </c>
      <c r="R105" s="16"/>
      <c r="S105" s="16">
        <v>0</v>
      </c>
      <c r="T105" s="16">
        <v>0</v>
      </c>
      <c r="U105" s="16"/>
      <c r="V105" s="19">
        <f t="shared" si="10"/>
        <v>0</v>
      </c>
      <c r="W105" s="33">
        <f>SUM(O105:O107)+SUM(V105:V107)</f>
        <v>1196864</v>
      </c>
      <c r="X105" s="20">
        <f t="shared" si="6"/>
        <v>101136</v>
      </c>
    </row>
    <row r="106" spans="1:24" ht="16.5">
      <c r="A106" s="1" t="str">
        <f t="shared" si="7"/>
        <v>400</v>
      </c>
      <c r="B106" s="32"/>
      <c r="C106" s="32"/>
      <c r="D106" s="21" t="s">
        <v>26</v>
      </c>
      <c r="E106" s="22">
        <v>359640</v>
      </c>
      <c r="F106" s="23"/>
      <c r="G106" s="24"/>
      <c r="H106" s="24">
        <v>4000</v>
      </c>
      <c r="I106" s="24">
        <v>0</v>
      </c>
      <c r="J106" s="24">
        <v>10000</v>
      </c>
      <c r="K106" s="24">
        <v>0</v>
      </c>
      <c r="L106" s="24">
        <v>0</v>
      </c>
      <c r="M106" s="24">
        <v>0</v>
      </c>
      <c r="N106" s="24">
        <v>178653</v>
      </c>
      <c r="O106" s="19">
        <f t="shared" si="8"/>
        <v>552293</v>
      </c>
      <c r="P106" s="22"/>
      <c r="Q106" s="22">
        <v>525757</v>
      </c>
      <c r="R106" s="22">
        <v>0</v>
      </c>
      <c r="S106" s="22">
        <v>0</v>
      </c>
      <c r="T106" s="22">
        <v>0</v>
      </c>
      <c r="U106" s="22">
        <v>0</v>
      </c>
      <c r="V106" s="19">
        <f t="shared" si="10"/>
        <v>525757</v>
      </c>
      <c r="W106" s="34"/>
      <c r="X106" s="20">
        <f t="shared" si="6"/>
        <v>1078050</v>
      </c>
    </row>
    <row r="107" spans="1:24" ht="16.5">
      <c r="A107" s="1" t="str">
        <f t="shared" si="7"/>
        <v>400</v>
      </c>
      <c r="B107" s="32"/>
      <c r="C107" s="32"/>
      <c r="D107" s="25" t="s">
        <v>27</v>
      </c>
      <c r="E107" s="26">
        <v>17678</v>
      </c>
      <c r="F107" s="27"/>
      <c r="G107" s="28">
        <v>0</v>
      </c>
      <c r="H107" s="28"/>
      <c r="I107" s="28"/>
      <c r="J107" s="28"/>
      <c r="K107" s="28"/>
      <c r="L107" s="28"/>
      <c r="M107" s="28"/>
      <c r="N107" s="28"/>
      <c r="O107" s="19">
        <f t="shared" si="8"/>
        <v>17678</v>
      </c>
      <c r="P107" s="26">
        <v>0</v>
      </c>
      <c r="Q107" s="26"/>
      <c r="R107" s="26"/>
      <c r="S107" s="26"/>
      <c r="T107" s="26"/>
      <c r="U107" s="26"/>
      <c r="V107" s="19">
        <f t="shared" si="10"/>
        <v>0</v>
      </c>
      <c r="W107" s="34"/>
      <c r="X107" s="20">
        <f t="shared" si="6"/>
        <v>17678</v>
      </c>
    </row>
    <row r="108" spans="1:24" ht="16.5" customHeight="1">
      <c r="A108" s="1" t="str">
        <f t="shared" si="7"/>
        <v>401</v>
      </c>
      <c r="B108" s="32" t="s">
        <v>63</v>
      </c>
      <c r="C108" s="32" t="s">
        <v>69</v>
      </c>
      <c r="D108" s="15" t="s">
        <v>25</v>
      </c>
      <c r="E108" s="16">
        <v>499756</v>
      </c>
      <c r="F108" s="17">
        <v>0</v>
      </c>
      <c r="G108" s="18"/>
      <c r="H108" s="18"/>
      <c r="I108" s="18"/>
      <c r="J108" s="18"/>
      <c r="K108" s="18"/>
      <c r="L108" s="18"/>
      <c r="M108" s="18"/>
      <c r="N108" s="18"/>
      <c r="O108" s="19">
        <f t="shared" si="8"/>
        <v>499756</v>
      </c>
      <c r="P108" s="16"/>
      <c r="Q108" s="16">
        <v>29900</v>
      </c>
      <c r="R108" s="16"/>
      <c r="S108" s="16">
        <v>0</v>
      </c>
      <c r="T108" s="16">
        <v>0</v>
      </c>
      <c r="U108" s="16"/>
      <c r="V108" s="19">
        <f t="shared" si="10"/>
        <v>29900</v>
      </c>
      <c r="W108" s="33">
        <f>SUM(O108:O110)+SUM(V108:V110)</f>
        <v>2345302</v>
      </c>
      <c r="X108" s="20">
        <f t="shared" si="6"/>
        <v>529656</v>
      </c>
    </row>
    <row r="109" spans="1:24" ht="16.5">
      <c r="A109" s="1" t="str">
        <f t="shared" si="7"/>
        <v>401</v>
      </c>
      <c r="B109" s="32"/>
      <c r="C109" s="32"/>
      <c r="D109" s="21" t="s">
        <v>26</v>
      </c>
      <c r="E109" s="22">
        <v>278332</v>
      </c>
      <c r="F109" s="23"/>
      <c r="G109" s="24"/>
      <c r="H109" s="24">
        <v>0</v>
      </c>
      <c r="I109" s="24">
        <v>0</v>
      </c>
      <c r="J109" s="24">
        <v>12460</v>
      </c>
      <c r="K109" s="24">
        <v>10750</v>
      </c>
      <c r="L109" s="24">
        <v>0</v>
      </c>
      <c r="M109" s="24">
        <v>0</v>
      </c>
      <c r="N109" s="24">
        <v>874642</v>
      </c>
      <c r="O109" s="19">
        <f t="shared" si="8"/>
        <v>1176184</v>
      </c>
      <c r="P109" s="22"/>
      <c r="Q109" s="22">
        <v>224262</v>
      </c>
      <c r="R109" s="22">
        <v>0</v>
      </c>
      <c r="S109" s="22">
        <v>47943</v>
      </c>
      <c r="T109" s="22">
        <v>274565</v>
      </c>
      <c r="U109" s="22">
        <v>0</v>
      </c>
      <c r="V109" s="19">
        <f t="shared" si="10"/>
        <v>546770</v>
      </c>
      <c r="W109" s="34"/>
      <c r="X109" s="20">
        <f t="shared" si="6"/>
        <v>1722954</v>
      </c>
    </row>
    <row r="110" spans="1:24" ht="16.5">
      <c r="A110" s="1" t="str">
        <f t="shared" si="7"/>
        <v>401</v>
      </c>
      <c r="B110" s="32"/>
      <c r="C110" s="32"/>
      <c r="D110" s="25" t="s">
        <v>27</v>
      </c>
      <c r="E110" s="26">
        <v>22010</v>
      </c>
      <c r="F110" s="27"/>
      <c r="G110" s="28">
        <v>70682</v>
      </c>
      <c r="H110" s="28"/>
      <c r="I110" s="28"/>
      <c r="J110" s="28"/>
      <c r="K110" s="28"/>
      <c r="L110" s="28"/>
      <c r="M110" s="28"/>
      <c r="N110" s="28"/>
      <c r="O110" s="19">
        <f t="shared" si="8"/>
        <v>92692</v>
      </c>
      <c r="P110" s="26">
        <v>0</v>
      </c>
      <c r="Q110" s="26"/>
      <c r="R110" s="26"/>
      <c r="S110" s="26"/>
      <c r="T110" s="26"/>
      <c r="U110" s="26"/>
      <c r="V110" s="19">
        <f t="shared" si="10"/>
        <v>0</v>
      </c>
      <c r="W110" s="34"/>
      <c r="X110" s="20">
        <f t="shared" si="6"/>
        <v>92692</v>
      </c>
    </row>
    <row r="111" spans="1:24" ht="16.5" customHeight="1">
      <c r="A111" s="1" t="str">
        <f t="shared" si="7"/>
        <v>820</v>
      </c>
      <c r="B111" s="32" t="s">
        <v>63</v>
      </c>
      <c r="C111" s="32" t="s">
        <v>70</v>
      </c>
      <c r="D111" s="15" t="s">
        <v>25</v>
      </c>
      <c r="E111" s="16">
        <v>459532</v>
      </c>
      <c r="F111" s="17">
        <v>64900</v>
      </c>
      <c r="G111" s="18"/>
      <c r="H111" s="18"/>
      <c r="I111" s="18"/>
      <c r="J111" s="18"/>
      <c r="K111" s="18"/>
      <c r="L111" s="18"/>
      <c r="M111" s="18"/>
      <c r="N111" s="18"/>
      <c r="O111" s="19">
        <f t="shared" si="8"/>
        <v>524432</v>
      </c>
      <c r="P111" s="16"/>
      <c r="Q111" s="16">
        <v>0</v>
      </c>
      <c r="R111" s="16"/>
      <c r="S111" s="16">
        <v>0</v>
      </c>
      <c r="T111" s="16">
        <v>0</v>
      </c>
      <c r="U111" s="16"/>
      <c r="V111" s="19">
        <f t="shared" si="10"/>
        <v>0</v>
      </c>
      <c r="W111" s="33">
        <f>SUM(O111:O113)+SUM(V111:V113)</f>
        <v>2176026</v>
      </c>
      <c r="X111" s="20">
        <f t="shared" si="6"/>
        <v>524432</v>
      </c>
    </row>
    <row r="112" spans="1:24" ht="16.5">
      <c r="A112" s="1" t="str">
        <f t="shared" si="7"/>
        <v>820</v>
      </c>
      <c r="B112" s="32"/>
      <c r="C112" s="32"/>
      <c r="D112" s="21" t="s">
        <v>26</v>
      </c>
      <c r="E112" s="22">
        <v>131534</v>
      </c>
      <c r="F112" s="23"/>
      <c r="G112" s="24"/>
      <c r="H112" s="24">
        <v>82707</v>
      </c>
      <c r="I112" s="24">
        <v>0</v>
      </c>
      <c r="J112" s="24">
        <v>20923</v>
      </c>
      <c r="K112" s="24">
        <v>35690</v>
      </c>
      <c r="L112" s="24">
        <v>0</v>
      </c>
      <c r="M112" s="24">
        <v>257274</v>
      </c>
      <c r="N112" s="24">
        <v>892512</v>
      </c>
      <c r="O112" s="19">
        <f t="shared" si="8"/>
        <v>1420640</v>
      </c>
      <c r="P112" s="22"/>
      <c r="Q112" s="22">
        <v>0</v>
      </c>
      <c r="R112" s="22">
        <v>0</v>
      </c>
      <c r="S112" s="22">
        <v>118016</v>
      </c>
      <c r="T112" s="22">
        <v>0</v>
      </c>
      <c r="U112" s="22">
        <v>0</v>
      </c>
      <c r="V112" s="19">
        <f t="shared" si="10"/>
        <v>118016</v>
      </c>
      <c r="W112" s="34"/>
      <c r="X112" s="20">
        <f t="shared" si="6"/>
        <v>1538656</v>
      </c>
    </row>
    <row r="113" spans="1:24" ht="16.5">
      <c r="A113" s="1" t="str">
        <f t="shared" si="7"/>
        <v>820</v>
      </c>
      <c r="B113" s="32"/>
      <c r="C113" s="32"/>
      <c r="D113" s="25" t="s">
        <v>27</v>
      </c>
      <c r="E113" s="26">
        <v>0</v>
      </c>
      <c r="F113" s="27"/>
      <c r="G113" s="28">
        <v>83838</v>
      </c>
      <c r="H113" s="28"/>
      <c r="I113" s="28"/>
      <c r="J113" s="28"/>
      <c r="K113" s="28"/>
      <c r="L113" s="28"/>
      <c r="M113" s="28"/>
      <c r="N113" s="28"/>
      <c r="O113" s="19">
        <f t="shared" si="8"/>
        <v>83838</v>
      </c>
      <c r="P113" s="26">
        <v>29100</v>
      </c>
      <c r="Q113" s="26"/>
      <c r="R113" s="26"/>
      <c r="S113" s="26"/>
      <c r="T113" s="26"/>
      <c r="U113" s="26"/>
      <c r="V113" s="19">
        <f t="shared" si="10"/>
        <v>29100</v>
      </c>
      <c r="W113" s="34"/>
      <c r="X113" s="20">
        <f t="shared" si="6"/>
        <v>112938</v>
      </c>
    </row>
    <row r="114" spans="1:24" ht="16.5" customHeight="1">
      <c r="A114" s="1" t="str">
        <f t="shared" si="7"/>
        <v>830</v>
      </c>
      <c r="B114" s="32" t="s">
        <v>63</v>
      </c>
      <c r="C114" s="32" t="s">
        <v>71</v>
      </c>
      <c r="D114" s="15" t="s">
        <v>25</v>
      </c>
      <c r="E114" s="16">
        <v>1099533</v>
      </c>
      <c r="F114" s="17">
        <v>351602</v>
      </c>
      <c r="G114" s="18"/>
      <c r="H114" s="18"/>
      <c r="I114" s="18"/>
      <c r="J114" s="18"/>
      <c r="K114" s="18"/>
      <c r="L114" s="18"/>
      <c r="M114" s="18"/>
      <c r="N114" s="18"/>
      <c r="O114" s="19">
        <f t="shared" si="8"/>
        <v>1451135</v>
      </c>
      <c r="P114" s="16"/>
      <c r="Q114" s="16">
        <v>0</v>
      </c>
      <c r="R114" s="16"/>
      <c r="S114" s="16">
        <v>0</v>
      </c>
      <c r="T114" s="16">
        <v>190000</v>
      </c>
      <c r="U114" s="16"/>
      <c r="V114" s="19">
        <f t="shared" si="10"/>
        <v>190000</v>
      </c>
      <c r="W114" s="33">
        <f>SUM(O114:O116)+SUM(V114:V116)</f>
        <v>6809966</v>
      </c>
      <c r="X114" s="20">
        <f t="shared" si="6"/>
        <v>1641135</v>
      </c>
    </row>
    <row r="115" spans="1:24" ht="16.5">
      <c r="A115" s="1" t="str">
        <f t="shared" si="7"/>
        <v>830</v>
      </c>
      <c r="B115" s="32"/>
      <c r="C115" s="32"/>
      <c r="D115" s="21" t="s">
        <v>26</v>
      </c>
      <c r="E115" s="22">
        <v>210934</v>
      </c>
      <c r="F115" s="23"/>
      <c r="G115" s="24"/>
      <c r="H115" s="24">
        <v>53900</v>
      </c>
      <c r="I115" s="24">
        <v>0</v>
      </c>
      <c r="J115" s="24">
        <v>387826</v>
      </c>
      <c r="K115" s="24">
        <v>0</v>
      </c>
      <c r="L115" s="24">
        <v>0</v>
      </c>
      <c r="M115" s="24">
        <v>121673</v>
      </c>
      <c r="N115" s="24">
        <v>2077920</v>
      </c>
      <c r="O115" s="19">
        <f t="shared" si="8"/>
        <v>2852253</v>
      </c>
      <c r="P115" s="22"/>
      <c r="Q115" s="22">
        <v>53206</v>
      </c>
      <c r="R115" s="22">
        <v>0</v>
      </c>
      <c r="S115" s="22">
        <v>875566</v>
      </c>
      <c r="T115" s="22">
        <v>867607</v>
      </c>
      <c r="U115" s="22">
        <v>0</v>
      </c>
      <c r="V115" s="19">
        <f t="shared" si="10"/>
        <v>1796379</v>
      </c>
      <c r="W115" s="34"/>
      <c r="X115" s="20">
        <f t="shared" si="6"/>
        <v>4648632</v>
      </c>
    </row>
    <row r="116" spans="1:24" ht="16.5">
      <c r="A116" s="1" t="str">
        <f t="shared" si="7"/>
        <v>830</v>
      </c>
      <c r="B116" s="32"/>
      <c r="C116" s="32"/>
      <c r="D116" s="25" t="s">
        <v>27</v>
      </c>
      <c r="E116" s="26">
        <v>0</v>
      </c>
      <c r="F116" s="27"/>
      <c r="G116" s="28">
        <v>55584</v>
      </c>
      <c r="H116" s="28"/>
      <c r="I116" s="28"/>
      <c r="J116" s="28"/>
      <c r="K116" s="28"/>
      <c r="L116" s="28"/>
      <c r="M116" s="28"/>
      <c r="N116" s="28"/>
      <c r="O116" s="19">
        <f t="shared" si="8"/>
        <v>55584</v>
      </c>
      <c r="P116" s="26">
        <v>464615</v>
      </c>
      <c r="Q116" s="26"/>
      <c r="R116" s="26"/>
      <c r="S116" s="26"/>
      <c r="T116" s="26"/>
      <c r="U116" s="26"/>
      <c r="V116" s="19">
        <f t="shared" si="10"/>
        <v>464615</v>
      </c>
      <c r="W116" s="34"/>
      <c r="X116" s="20">
        <f t="shared" si="6"/>
        <v>520199</v>
      </c>
    </row>
    <row r="117" spans="1:24" ht="33" customHeight="1">
      <c r="B117" s="25"/>
      <c r="C117" s="29" t="s">
        <v>72</v>
      </c>
      <c r="D117" s="25"/>
      <c r="E117" s="26">
        <f t="shared" ref="E117:N117" si="11">SUM(E3:E116)</f>
        <v>114037436</v>
      </c>
      <c r="F117" s="26">
        <f t="shared" si="11"/>
        <v>17356977</v>
      </c>
      <c r="G117" s="26">
        <f t="shared" si="11"/>
        <v>5366450</v>
      </c>
      <c r="H117" s="26">
        <f t="shared" si="11"/>
        <v>7955592</v>
      </c>
      <c r="I117" s="26">
        <f t="shared" si="11"/>
        <v>25385255</v>
      </c>
      <c r="J117" s="26">
        <f t="shared" si="11"/>
        <v>12093290</v>
      </c>
      <c r="K117" s="26">
        <f t="shared" ref="K117:L117" si="12">SUM(K3:K116)</f>
        <v>10272038</v>
      </c>
      <c r="L117" s="26">
        <f t="shared" si="12"/>
        <v>8068367</v>
      </c>
      <c r="M117" s="26">
        <f t="shared" si="11"/>
        <v>29176723</v>
      </c>
      <c r="N117" s="26">
        <f t="shared" si="11"/>
        <v>215845350</v>
      </c>
      <c r="O117" s="19">
        <f t="shared" si="8"/>
        <v>445557478</v>
      </c>
      <c r="P117" s="26">
        <f t="shared" ref="P117:W117" si="13">SUM(P3:P116)</f>
        <v>6870850</v>
      </c>
      <c r="Q117" s="26">
        <f t="shared" si="13"/>
        <v>79528424</v>
      </c>
      <c r="R117" s="26">
        <f t="shared" si="13"/>
        <v>4455000</v>
      </c>
      <c r="S117" s="26">
        <f t="shared" si="13"/>
        <v>24922628</v>
      </c>
      <c r="T117" s="26">
        <f t="shared" si="13"/>
        <v>51640583</v>
      </c>
      <c r="U117" s="26">
        <f t="shared" si="13"/>
        <v>0</v>
      </c>
      <c r="V117" s="19">
        <f t="shared" si="13"/>
        <v>167417485</v>
      </c>
      <c r="W117" s="16">
        <f t="shared" si="13"/>
        <v>612974963</v>
      </c>
    </row>
    <row r="118" spans="1:24">
      <c r="U118" s="20"/>
    </row>
    <row r="119" spans="1:24">
      <c r="C119" s="3" t="s">
        <v>73</v>
      </c>
      <c r="E119" s="30">
        <f t="shared" ref="E119:T121" si="14">SUMIFS(E:E,$D:$D,$C119)</f>
        <v>66525475</v>
      </c>
      <c r="F119" s="30">
        <f t="shared" si="14"/>
        <v>17356977</v>
      </c>
      <c r="G119" s="30">
        <f t="shared" si="14"/>
        <v>0</v>
      </c>
      <c r="H119" s="30">
        <f t="shared" si="14"/>
        <v>0</v>
      </c>
      <c r="I119" s="30">
        <f t="shared" si="14"/>
        <v>0</v>
      </c>
      <c r="J119" s="30">
        <f t="shared" si="14"/>
        <v>0</v>
      </c>
      <c r="K119" s="30">
        <f t="shared" si="14"/>
        <v>0</v>
      </c>
      <c r="L119" s="30">
        <f t="shared" si="14"/>
        <v>0</v>
      </c>
      <c r="M119" s="30">
        <f t="shared" si="14"/>
        <v>0</v>
      </c>
      <c r="N119" s="30">
        <f t="shared" si="14"/>
        <v>0</v>
      </c>
      <c r="O119" s="30">
        <f t="shared" si="14"/>
        <v>83882452</v>
      </c>
      <c r="P119" s="30">
        <f t="shared" si="14"/>
        <v>0</v>
      </c>
      <c r="Q119" s="30">
        <f t="shared" si="14"/>
        <v>58078091</v>
      </c>
      <c r="R119" s="30">
        <f t="shared" si="14"/>
        <v>0</v>
      </c>
      <c r="S119" s="30">
        <f t="shared" si="14"/>
        <v>0</v>
      </c>
      <c r="T119" s="30">
        <f t="shared" si="14"/>
        <v>8819425</v>
      </c>
      <c r="U119" s="30">
        <f t="shared" ref="U119:V121" si="15">SUMIFS(U:U,$D:$D,$C119)</f>
        <v>0</v>
      </c>
      <c r="V119" s="30">
        <f t="shared" si="15"/>
        <v>66897516</v>
      </c>
      <c r="W119" s="30"/>
    </row>
    <row r="120" spans="1:24">
      <c r="C120" s="3" t="s">
        <v>74</v>
      </c>
      <c r="E120" s="30">
        <f t="shared" si="14"/>
        <v>46492533</v>
      </c>
      <c r="F120" s="30">
        <f t="shared" si="14"/>
        <v>0</v>
      </c>
      <c r="G120" s="30">
        <f t="shared" si="14"/>
        <v>0</v>
      </c>
      <c r="H120" s="30">
        <f t="shared" si="14"/>
        <v>7955592</v>
      </c>
      <c r="I120" s="30">
        <f t="shared" si="14"/>
        <v>25385255</v>
      </c>
      <c r="J120" s="30">
        <f t="shared" si="14"/>
        <v>12093290</v>
      </c>
      <c r="K120" s="30">
        <f t="shared" si="14"/>
        <v>10272038</v>
      </c>
      <c r="L120" s="30">
        <f t="shared" si="14"/>
        <v>8068367</v>
      </c>
      <c r="M120" s="30">
        <f t="shared" si="14"/>
        <v>29176723</v>
      </c>
      <c r="N120" s="30">
        <f t="shared" si="14"/>
        <v>215845350</v>
      </c>
      <c r="O120" s="30">
        <f t="shared" si="14"/>
        <v>355289148</v>
      </c>
      <c r="P120" s="30">
        <f t="shared" si="14"/>
        <v>0</v>
      </c>
      <c r="Q120" s="30">
        <f t="shared" si="14"/>
        <v>21450333</v>
      </c>
      <c r="R120" s="30">
        <f t="shared" si="14"/>
        <v>4455000</v>
      </c>
      <c r="S120" s="30">
        <f t="shared" si="14"/>
        <v>24922628</v>
      </c>
      <c r="T120" s="30">
        <f t="shared" si="14"/>
        <v>42821158</v>
      </c>
      <c r="U120" s="30">
        <f t="shared" si="15"/>
        <v>0</v>
      </c>
      <c r="V120" s="30">
        <f t="shared" si="15"/>
        <v>93649119</v>
      </c>
      <c r="W120" s="30"/>
    </row>
    <row r="121" spans="1:24">
      <c r="C121" s="3" t="s">
        <v>75</v>
      </c>
      <c r="E121" s="30">
        <f t="shared" si="14"/>
        <v>1019428</v>
      </c>
      <c r="F121" s="30">
        <f t="shared" si="14"/>
        <v>0</v>
      </c>
      <c r="G121" s="30">
        <f t="shared" si="14"/>
        <v>5366450</v>
      </c>
      <c r="H121" s="30">
        <f t="shared" si="14"/>
        <v>0</v>
      </c>
      <c r="I121" s="30">
        <f t="shared" si="14"/>
        <v>0</v>
      </c>
      <c r="J121" s="30">
        <f t="shared" si="14"/>
        <v>0</v>
      </c>
      <c r="K121" s="30">
        <f t="shared" si="14"/>
        <v>0</v>
      </c>
      <c r="L121" s="30">
        <f t="shared" si="14"/>
        <v>0</v>
      </c>
      <c r="M121" s="30">
        <f t="shared" si="14"/>
        <v>0</v>
      </c>
      <c r="N121" s="30">
        <f t="shared" si="14"/>
        <v>0</v>
      </c>
      <c r="O121" s="30">
        <f t="shared" si="14"/>
        <v>6385878</v>
      </c>
      <c r="P121" s="30">
        <f t="shared" si="14"/>
        <v>6870850</v>
      </c>
      <c r="Q121" s="30">
        <f t="shared" si="14"/>
        <v>0</v>
      </c>
      <c r="R121" s="30">
        <f t="shared" si="14"/>
        <v>0</v>
      </c>
      <c r="S121" s="30">
        <f t="shared" si="14"/>
        <v>0</v>
      </c>
      <c r="T121" s="30">
        <f t="shared" si="14"/>
        <v>0</v>
      </c>
      <c r="U121" s="30">
        <f t="shared" si="15"/>
        <v>0</v>
      </c>
      <c r="V121" s="30">
        <f t="shared" si="15"/>
        <v>6870850</v>
      </c>
      <c r="W121" s="30"/>
    </row>
    <row r="122" spans="1:24">
      <c r="E122" s="31">
        <f>E117-E119-E120-E121</f>
        <v>0</v>
      </c>
      <c r="F122" s="31">
        <f t="shared" ref="F122:V122" si="16">F117-F119-F120-F121</f>
        <v>0</v>
      </c>
      <c r="G122" s="31">
        <f t="shared" si="16"/>
        <v>0</v>
      </c>
      <c r="H122" s="31">
        <f t="shared" si="16"/>
        <v>0</v>
      </c>
      <c r="I122" s="31">
        <f t="shared" si="16"/>
        <v>0</v>
      </c>
      <c r="J122" s="31">
        <f t="shared" si="16"/>
        <v>0</v>
      </c>
      <c r="K122" s="31">
        <f t="shared" si="16"/>
        <v>0</v>
      </c>
      <c r="L122" s="31">
        <f t="shared" si="16"/>
        <v>0</v>
      </c>
      <c r="M122" s="31">
        <f t="shared" si="16"/>
        <v>0</v>
      </c>
      <c r="N122" s="31">
        <f t="shared" si="16"/>
        <v>0</v>
      </c>
      <c r="O122" s="31">
        <f t="shared" si="16"/>
        <v>0</v>
      </c>
      <c r="P122" s="31">
        <f t="shared" si="16"/>
        <v>0</v>
      </c>
      <c r="Q122" s="31">
        <f t="shared" si="16"/>
        <v>0</v>
      </c>
      <c r="R122" s="31">
        <f t="shared" si="16"/>
        <v>0</v>
      </c>
      <c r="S122" s="31">
        <f>S117-S119-S120-S121</f>
        <v>0</v>
      </c>
      <c r="T122" s="31">
        <f t="shared" ref="T122" si="17">T117-T119-T120-T121</f>
        <v>0</v>
      </c>
      <c r="U122" s="31">
        <f t="shared" si="16"/>
        <v>0</v>
      </c>
      <c r="V122" s="31">
        <f t="shared" si="16"/>
        <v>0</v>
      </c>
      <c r="W122" s="31"/>
    </row>
  </sheetData>
  <autoFilter ref="A2:X118" xr:uid="{00000000-0009-0000-0000-000000000000}"/>
  <mergeCells count="114">
    <mergeCell ref="B111:B113"/>
    <mergeCell ref="C111:C113"/>
    <mergeCell ref="W111:W113"/>
    <mergeCell ref="B114:B116"/>
    <mergeCell ref="C114:C116"/>
    <mergeCell ref="W114:W116"/>
    <mergeCell ref="B105:B107"/>
    <mergeCell ref="C105:C107"/>
    <mergeCell ref="W105:W107"/>
    <mergeCell ref="B108:B110"/>
    <mergeCell ref="C108:C110"/>
    <mergeCell ref="W108:W110"/>
    <mergeCell ref="B99:B101"/>
    <mergeCell ref="C99:C101"/>
    <mergeCell ref="W99:W101"/>
    <mergeCell ref="B102:B104"/>
    <mergeCell ref="C102:C104"/>
    <mergeCell ref="W102:W104"/>
    <mergeCell ref="B93:B95"/>
    <mergeCell ref="C93:C95"/>
    <mergeCell ref="W93:W95"/>
    <mergeCell ref="B96:B98"/>
    <mergeCell ref="C96:C98"/>
    <mergeCell ref="W96:W98"/>
    <mergeCell ref="B87:B89"/>
    <mergeCell ref="C87:C89"/>
    <mergeCell ref="W87:W89"/>
    <mergeCell ref="B90:B92"/>
    <mergeCell ref="C90:C92"/>
    <mergeCell ref="W90:W92"/>
    <mergeCell ref="B81:B83"/>
    <mergeCell ref="C81:C83"/>
    <mergeCell ref="W81:W83"/>
    <mergeCell ref="B84:B86"/>
    <mergeCell ref="C84:C86"/>
    <mergeCell ref="W84:W86"/>
    <mergeCell ref="B75:B77"/>
    <mergeCell ref="C75:C77"/>
    <mergeCell ref="W75:W77"/>
    <mergeCell ref="B78:B80"/>
    <mergeCell ref="C78:C80"/>
    <mergeCell ref="W78:W80"/>
    <mergeCell ref="B69:B71"/>
    <mergeCell ref="C69:C71"/>
    <mergeCell ref="W69:W71"/>
    <mergeCell ref="B72:B74"/>
    <mergeCell ref="C72:C74"/>
    <mergeCell ref="W72:W74"/>
    <mergeCell ref="B63:B65"/>
    <mergeCell ref="C63:C65"/>
    <mergeCell ref="W63:W65"/>
    <mergeCell ref="B66:B68"/>
    <mergeCell ref="C66:C68"/>
    <mergeCell ref="W66:W68"/>
    <mergeCell ref="B57:B59"/>
    <mergeCell ref="C57:C59"/>
    <mergeCell ref="W57:W59"/>
    <mergeCell ref="B60:B62"/>
    <mergeCell ref="C60:C62"/>
    <mergeCell ref="W60:W62"/>
    <mergeCell ref="B51:B53"/>
    <mergeCell ref="C51:C53"/>
    <mergeCell ref="W51:W53"/>
    <mergeCell ref="B54:B56"/>
    <mergeCell ref="C54:C56"/>
    <mergeCell ref="W54:W56"/>
    <mergeCell ref="B45:B47"/>
    <mergeCell ref="C45:C47"/>
    <mergeCell ref="W45:W47"/>
    <mergeCell ref="B48:B50"/>
    <mergeCell ref="C48:C50"/>
    <mergeCell ref="W48:W50"/>
    <mergeCell ref="B39:B41"/>
    <mergeCell ref="C39:C41"/>
    <mergeCell ref="W39:W41"/>
    <mergeCell ref="B42:B44"/>
    <mergeCell ref="C42:C44"/>
    <mergeCell ref="W42:W44"/>
    <mergeCell ref="B33:B35"/>
    <mergeCell ref="C33:C35"/>
    <mergeCell ref="W33:W35"/>
    <mergeCell ref="B36:B38"/>
    <mergeCell ref="C36:C38"/>
    <mergeCell ref="W36:W38"/>
    <mergeCell ref="B27:B29"/>
    <mergeCell ref="C27:C29"/>
    <mergeCell ref="W27:W29"/>
    <mergeCell ref="B30:B32"/>
    <mergeCell ref="C30:C32"/>
    <mergeCell ref="W30:W32"/>
    <mergeCell ref="B21:B23"/>
    <mergeCell ref="C21:C23"/>
    <mergeCell ref="W21:W23"/>
    <mergeCell ref="B24:B26"/>
    <mergeCell ref="C24:C26"/>
    <mergeCell ref="W24:W26"/>
    <mergeCell ref="B18:B20"/>
    <mergeCell ref="C18:C20"/>
    <mergeCell ref="W18:W20"/>
    <mergeCell ref="B9:B11"/>
    <mergeCell ref="C9:C11"/>
    <mergeCell ref="W9:W11"/>
    <mergeCell ref="B12:B14"/>
    <mergeCell ref="C12:C14"/>
    <mergeCell ref="W12:W14"/>
    <mergeCell ref="B3:B5"/>
    <mergeCell ref="C3:C5"/>
    <mergeCell ref="W3:W5"/>
    <mergeCell ref="B6:B8"/>
    <mergeCell ref="C6:C8"/>
    <mergeCell ref="W6:W8"/>
    <mergeCell ref="B15:B17"/>
    <mergeCell ref="C15:C17"/>
    <mergeCell ref="W15:W17"/>
  </mergeCells>
  <phoneticPr fontId="4" type="noConversion"/>
  <pageMargins left="0.70866141732283472" right="0.11811023622047245" top="0.74803149606299213" bottom="0.35433070866141736" header="0.31496062992125984" footer="0.31496062992125984"/>
  <pageSetup paperSize="8" scale="57" fitToHeight="3" orientation="landscape" r:id="rId1"/>
  <headerFooter>
    <oddFooter>第 &amp;P 頁，共 &amp;N 頁</oddFooter>
  </headerFooter>
  <rowBreaks count="2" manualBreakCount="2">
    <brk id="44" min="1" max="22" man="1"/>
    <brk id="89" min="1" max="2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B1C26-96BE-4D5B-BDFB-1A88E746433D}">
  <sheetPr filterMode="1">
    <tabColor rgb="FF00B050"/>
  </sheetPr>
  <dimension ref="A1:R119"/>
  <sheetViews>
    <sheetView zoomScale="110" zoomScaleNormal="110" workbookViewId="0">
      <pane xSplit="3" ySplit="2" topLeftCell="D3" activePane="bottomRight" state="frozen"/>
      <selection activeCell="C46" sqref="C46"/>
      <selection pane="topRight" activeCell="C46" sqref="C46"/>
      <selection pane="bottomLeft" activeCell="C46" sqref="C46"/>
      <selection pane="bottomRight" activeCell="G14" sqref="G14"/>
    </sheetView>
  </sheetViews>
  <sheetFormatPr defaultColWidth="9" defaultRowHeight="15.75"/>
  <cols>
    <col min="1" max="1" width="4.5" style="1" customWidth="1"/>
    <col min="2" max="2" width="12.5" style="1" customWidth="1"/>
    <col min="3" max="3" width="17.875" style="3" customWidth="1"/>
    <col min="4" max="4" width="10.5" style="1" customWidth="1"/>
    <col min="5" max="5" width="13.75" style="1" customWidth="1"/>
    <col min="6" max="6" width="12.75" style="4" customWidth="1"/>
    <col min="7" max="7" width="10.875" style="5" customWidth="1"/>
    <col min="8" max="8" width="12.125" style="5" customWidth="1"/>
    <col min="9" max="9" width="14.125" style="5" customWidth="1"/>
    <col min="10" max="10" width="12.625" style="5" customWidth="1"/>
    <col min="11" max="11" width="15.875" style="1" customWidth="1"/>
    <col min="12" max="12" width="13.875" style="1" customWidth="1"/>
    <col min="13" max="13" width="15.5" style="1" customWidth="1"/>
    <col min="14" max="15" width="12.5" style="1" customWidth="1"/>
    <col min="16" max="16" width="14.625" style="5" customWidth="1"/>
    <col min="17" max="17" width="14" style="6" customWidth="1"/>
    <col min="18" max="18" width="14.125" style="1" customWidth="1"/>
    <col min="19" max="16384" width="9" style="1"/>
  </cols>
  <sheetData>
    <row r="1" spans="1:18" ht="27.75">
      <c r="B1" s="2"/>
      <c r="E1" s="2" t="s">
        <v>76</v>
      </c>
      <c r="Q1" s="38" t="s">
        <v>77</v>
      </c>
    </row>
    <row r="2" spans="1:18" ht="170.25" customHeight="1">
      <c r="B2" s="7" t="s">
        <v>78</v>
      </c>
      <c r="C2" s="8" t="s">
        <v>3</v>
      </c>
      <c r="D2" s="9" t="s">
        <v>4</v>
      </c>
      <c r="E2" s="10" t="s">
        <v>5</v>
      </c>
      <c r="F2" s="39" t="s">
        <v>79</v>
      </c>
      <c r="G2" s="10" t="s">
        <v>7</v>
      </c>
      <c r="H2" s="10" t="s">
        <v>13</v>
      </c>
      <c r="I2" s="39" t="s">
        <v>80</v>
      </c>
      <c r="J2" s="11" t="s">
        <v>14</v>
      </c>
      <c r="K2" s="12" t="s">
        <v>15</v>
      </c>
      <c r="L2" s="13" t="s">
        <v>17</v>
      </c>
      <c r="M2" s="40" t="s">
        <v>81</v>
      </c>
      <c r="N2" s="13" t="s">
        <v>82</v>
      </c>
      <c r="O2" s="13" t="s">
        <v>83</v>
      </c>
      <c r="P2" s="12" t="s">
        <v>15</v>
      </c>
      <c r="Q2" s="14" t="s">
        <v>22</v>
      </c>
    </row>
    <row r="3" spans="1:18" ht="16.5" hidden="1">
      <c r="A3" s="1" t="str">
        <f>IF(C3="",A2,MID(C3,1,3))</f>
        <v>190</v>
      </c>
      <c r="B3" s="32" t="s">
        <v>23</v>
      </c>
      <c r="C3" s="32" t="s">
        <v>24</v>
      </c>
      <c r="D3" s="15" t="s">
        <v>25</v>
      </c>
      <c r="E3" s="16">
        <v>140300</v>
      </c>
      <c r="F3" s="17">
        <v>0</v>
      </c>
      <c r="G3" s="18"/>
      <c r="H3" s="18"/>
      <c r="I3" s="18"/>
      <c r="J3" s="18"/>
      <c r="K3" s="19">
        <f t="shared" ref="K3:K34" si="0">SUM(E3:J3)</f>
        <v>140300</v>
      </c>
      <c r="L3" s="16">
        <v>0</v>
      </c>
      <c r="M3" s="16"/>
      <c r="N3" s="16">
        <v>0</v>
      </c>
      <c r="O3" s="16">
        <v>0</v>
      </c>
      <c r="P3" s="19">
        <f t="shared" ref="P3:P34" si="1">SUM(L3:O3)</f>
        <v>0</v>
      </c>
      <c r="Q3" s="33">
        <f>SUM(K3:K5)+SUM(P3:P5)</f>
        <v>476880</v>
      </c>
      <c r="R3" s="20">
        <f t="shared" ref="R3:R66" si="2">K3+P3</f>
        <v>140300</v>
      </c>
    </row>
    <row r="4" spans="1:18" ht="16.5" hidden="1">
      <c r="A4" s="1" t="str">
        <f t="shared" ref="A4:A67" si="3">IF(C4="",A3,MID(C4,1,3))</f>
        <v>190</v>
      </c>
      <c r="B4" s="32"/>
      <c r="C4" s="32"/>
      <c r="D4" s="21" t="s">
        <v>26</v>
      </c>
      <c r="E4" s="22">
        <v>220500</v>
      </c>
      <c r="F4" s="23">
        <v>0</v>
      </c>
      <c r="G4" s="24"/>
      <c r="H4" s="24">
        <v>0</v>
      </c>
      <c r="I4" s="24"/>
      <c r="J4" s="24">
        <v>106882</v>
      </c>
      <c r="K4" s="19">
        <f t="shared" si="0"/>
        <v>327382</v>
      </c>
      <c r="L4" s="22">
        <v>0</v>
      </c>
      <c r="M4" s="22">
        <v>0</v>
      </c>
      <c r="N4" s="22">
        <v>0</v>
      </c>
      <c r="O4" s="22">
        <v>0</v>
      </c>
      <c r="P4" s="19">
        <f t="shared" si="1"/>
        <v>0</v>
      </c>
      <c r="Q4" s="34"/>
      <c r="R4" s="20">
        <f t="shared" si="2"/>
        <v>327382</v>
      </c>
    </row>
    <row r="5" spans="1:18" ht="16.5">
      <c r="A5" s="1" t="str">
        <f t="shared" si="3"/>
        <v>190</v>
      </c>
      <c r="B5" s="32"/>
      <c r="C5" s="32"/>
      <c r="D5" s="25" t="s">
        <v>27</v>
      </c>
      <c r="E5" s="26">
        <v>9198</v>
      </c>
      <c r="F5" s="27"/>
      <c r="G5" s="28">
        <v>0</v>
      </c>
      <c r="H5" s="28"/>
      <c r="I5" s="28"/>
      <c r="J5" s="28"/>
      <c r="K5" s="19">
        <f t="shared" si="0"/>
        <v>9198</v>
      </c>
      <c r="L5" s="26">
        <v>0</v>
      </c>
      <c r="M5" s="26"/>
      <c r="N5" s="26"/>
      <c r="O5" s="26"/>
      <c r="P5" s="19">
        <f t="shared" si="1"/>
        <v>0</v>
      </c>
      <c r="Q5" s="34"/>
      <c r="R5" s="20">
        <f t="shared" si="2"/>
        <v>9198</v>
      </c>
    </row>
    <row r="6" spans="1:18" ht="16.5" hidden="1">
      <c r="A6" s="1" t="str">
        <f>IF(C6="",A5,MID(C6,1,3))</f>
        <v>110</v>
      </c>
      <c r="B6" s="35" t="s">
        <v>28</v>
      </c>
      <c r="C6" s="32" t="s">
        <v>29</v>
      </c>
      <c r="D6" s="15" t="s">
        <v>25</v>
      </c>
      <c r="E6" s="16">
        <v>3861329</v>
      </c>
      <c r="F6" s="17">
        <v>0</v>
      </c>
      <c r="G6" s="18"/>
      <c r="H6" s="18"/>
      <c r="I6" s="18"/>
      <c r="J6" s="18"/>
      <c r="K6" s="19">
        <f t="shared" si="0"/>
        <v>3861329</v>
      </c>
      <c r="L6" s="16">
        <v>308760</v>
      </c>
      <c r="M6" s="16"/>
      <c r="N6" s="16">
        <v>0</v>
      </c>
      <c r="O6" s="16">
        <v>0</v>
      </c>
      <c r="P6" s="19">
        <f t="shared" si="1"/>
        <v>308760</v>
      </c>
      <c r="Q6" s="33">
        <f>SUM(K6:K8)+SUM(P6:P8)</f>
        <v>59104411</v>
      </c>
      <c r="R6" s="20">
        <f t="shared" si="2"/>
        <v>4170089</v>
      </c>
    </row>
    <row r="7" spans="1:18" ht="16.5" hidden="1">
      <c r="A7" s="1" t="str">
        <f t="shared" ref="A7:A8" si="4">IF(C7="",A6,MID(C7,1,3))</f>
        <v>110</v>
      </c>
      <c r="B7" s="32"/>
      <c r="C7" s="32"/>
      <c r="D7" s="21" t="s">
        <v>26</v>
      </c>
      <c r="E7" s="22">
        <v>18698456</v>
      </c>
      <c r="F7" s="23">
        <v>522640</v>
      </c>
      <c r="G7" s="24"/>
      <c r="H7" s="24">
        <v>144712</v>
      </c>
      <c r="I7" s="24"/>
      <c r="J7" s="24">
        <v>2141141</v>
      </c>
      <c r="K7" s="19">
        <f t="shared" si="0"/>
        <v>21506949</v>
      </c>
      <c r="L7" s="22">
        <v>33416012</v>
      </c>
      <c r="M7" s="22">
        <v>0</v>
      </c>
      <c r="N7" s="22">
        <v>0</v>
      </c>
      <c r="O7" s="22">
        <v>0</v>
      </c>
      <c r="P7" s="19">
        <f t="shared" si="1"/>
        <v>33416012</v>
      </c>
      <c r="Q7" s="34"/>
      <c r="R7" s="20">
        <f t="shared" si="2"/>
        <v>54922961</v>
      </c>
    </row>
    <row r="8" spans="1:18" ht="16.5">
      <c r="A8" s="1" t="str">
        <f t="shared" si="4"/>
        <v>110</v>
      </c>
      <c r="B8" s="32"/>
      <c r="C8" s="32"/>
      <c r="D8" s="25" t="s">
        <v>27</v>
      </c>
      <c r="E8" s="26">
        <v>11361</v>
      </c>
      <c r="F8" s="27"/>
      <c r="G8" s="28">
        <v>0</v>
      </c>
      <c r="H8" s="28"/>
      <c r="I8" s="28"/>
      <c r="J8" s="28"/>
      <c r="K8" s="19">
        <f t="shared" si="0"/>
        <v>11361</v>
      </c>
      <c r="L8" s="26">
        <v>0</v>
      </c>
      <c r="M8" s="26"/>
      <c r="N8" s="26"/>
      <c r="O8" s="26"/>
      <c r="P8" s="19">
        <f t="shared" si="1"/>
        <v>0</v>
      </c>
      <c r="Q8" s="34"/>
      <c r="R8" s="20">
        <f t="shared" si="2"/>
        <v>11361</v>
      </c>
    </row>
    <row r="9" spans="1:18" ht="16.5" hidden="1" customHeight="1">
      <c r="A9" s="1" t="str">
        <f>IF(C9="",A5,MID(C9,1,3))</f>
        <v>450</v>
      </c>
      <c r="B9" s="32" t="s">
        <v>30</v>
      </c>
      <c r="C9" s="32" t="s">
        <v>31</v>
      </c>
      <c r="D9" s="15" t="s">
        <v>25</v>
      </c>
      <c r="E9" s="16">
        <v>584653</v>
      </c>
      <c r="F9" s="17">
        <v>0</v>
      </c>
      <c r="G9" s="18"/>
      <c r="H9" s="18"/>
      <c r="I9" s="18"/>
      <c r="J9" s="18"/>
      <c r="K9" s="19">
        <f t="shared" si="0"/>
        <v>584653</v>
      </c>
      <c r="L9" s="16">
        <v>0</v>
      </c>
      <c r="M9" s="16"/>
      <c r="N9" s="16">
        <v>0</v>
      </c>
      <c r="O9" s="16">
        <v>0</v>
      </c>
      <c r="P9" s="19">
        <f t="shared" si="1"/>
        <v>0</v>
      </c>
      <c r="Q9" s="33">
        <f>SUM(K9:K11)+SUM(P9:P11)</f>
        <v>9268794</v>
      </c>
      <c r="R9" s="20">
        <f t="shared" si="2"/>
        <v>584653</v>
      </c>
    </row>
    <row r="10" spans="1:18" ht="16.5" hidden="1">
      <c r="A10" s="1" t="str">
        <f t="shared" si="3"/>
        <v>450</v>
      </c>
      <c r="B10" s="32"/>
      <c r="C10" s="32"/>
      <c r="D10" s="21" t="s">
        <v>26</v>
      </c>
      <c r="E10" s="22">
        <v>682478</v>
      </c>
      <c r="F10" s="23">
        <v>157644</v>
      </c>
      <c r="G10" s="24"/>
      <c r="H10" s="24">
        <v>3339768</v>
      </c>
      <c r="I10" s="24"/>
      <c r="J10" s="24">
        <v>61440</v>
      </c>
      <c r="K10" s="19">
        <f t="shared" si="0"/>
        <v>4241330</v>
      </c>
      <c r="L10" s="22">
        <v>0</v>
      </c>
      <c r="M10" s="22">
        <v>0</v>
      </c>
      <c r="N10" s="22">
        <v>505000</v>
      </c>
      <c r="O10" s="22">
        <v>3240000</v>
      </c>
      <c r="P10" s="19">
        <f t="shared" si="1"/>
        <v>3745000</v>
      </c>
      <c r="Q10" s="34"/>
      <c r="R10" s="20">
        <f t="shared" si="2"/>
        <v>7986330</v>
      </c>
    </row>
    <row r="11" spans="1:18" ht="16.5">
      <c r="A11" s="1" t="str">
        <f t="shared" si="3"/>
        <v>450</v>
      </c>
      <c r="B11" s="32"/>
      <c r="C11" s="32"/>
      <c r="D11" s="25" t="s">
        <v>27</v>
      </c>
      <c r="E11" s="26">
        <v>0</v>
      </c>
      <c r="F11" s="27"/>
      <c r="G11" s="28">
        <v>579656</v>
      </c>
      <c r="H11" s="28"/>
      <c r="I11" s="28"/>
      <c r="J11" s="28"/>
      <c r="K11" s="19">
        <f t="shared" si="0"/>
        <v>579656</v>
      </c>
      <c r="L11" s="26">
        <v>118155</v>
      </c>
      <c r="M11" s="26"/>
      <c r="N11" s="26"/>
      <c r="O11" s="26"/>
      <c r="P11" s="19">
        <f t="shared" si="1"/>
        <v>118155</v>
      </c>
      <c r="Q11" s="34"/>
      <c r="R11" s="20">
        <f t="shared" si="2"/>
        <v>697811</v>
      </c>
    </row>
    <row r="12" spans="1:18" ht="16.5" hidden="1">
      <c r="A12" s="1" t="str">
        <f t="shared" si="3"/>
        <v>200</v>
      </c>
      <c r="B12" s="32" t="s">
        <v>30</v>
      </c>
      <c r="C12" s="36" t="s">
        <v>32</v>
      </c>
      <c r="D12" s="15" t="s">
        <v>25</v>
      </c>
      <c r="E12" s="16">
        <v>5442969</v>
      </c>
      <c r="F12" s="17">
        <v>303020</v>
      </c>
      <c r="G12" s="18"/>
      <c r="H12" s="18"/>
      <c r="I12" s="18"/>
      <c r="J12" s="18"/>
      <c r="K12" s="19">
        <f t="shared" si="0"/>
        <v>5745989</v>
      </c>
      <c r="L12" s="16">
        <v>0</v>
      </c>
      <c r="M12" s="16"/>
      <c r="N12" s="16">
        <v>0</v>
      </c>
      <c r="O12" s="16">
        <v>526950</v>
      </c>
      <c r="P12" s="19">
        <f t="shared" si="1"/>
        <v>526950</v>
      </c>
      <c r="Q12" s="33">
        <f>SUM(K12:K14)+SUM(P12:P14)</f>
        <v>45118876</v>
      </c>
      <c r="R12" s="20">
        <f t="shared" si="2"/>
        <v>6272939</v>
      </c>
    </row>
    <row r="13" spans="1:18" ht="16.5" hidden="1">
      <c r="A13" s="1" t="str">
        <f t="shared" si="3"/>
        <v>200</v>
      </c>
      <c r="B13" s="32"/>
      <c r="C13" s="36"/>
      <c r="D13" s="21" t="s">
        <v>26</v>
      </c>
      <c r="E13" s="22">
        <v>1397454</v>
      </c>
      <c r="F13" s="23">
        <v>1262756</v>
      </c>
      <c r="G13" s="24"/>
      <c r="H13" s="24">
        <v>1254749</v>
      </c>
      <c r="I13" s="24">
        <v>2060000</v>
      </c>
      <c r="J13" s="24">
        <v>28943813</v>
      </c>
      <c r="K13" s="19">
        <f>SUM(E13:J13)</f>
        <v>34918772</v>
      </c>
      <c r="L13" s="22">
        <v>749910</v>
      </c>
      <c r="M13" s="22">
        <v>180000</v>
      </c>
      <c r="N13" s="22">
        <v>640618</v>
      </c>
      <c r="O13" s="22">
        <v>2283251</v>
      </c>
      <c r="P13" s="19">
        <f t="shared" si="1"/>
        <v>3853779</v>
      </c>
      <c r="Q13" s="34"/>
      <c r="R13" s="20">
        <f t="shared" si="2"/>
        <v>38772551</v>
      </c>
    </row>
    <row r="14" spans="1:18" ht="16.5">
      <c r="A14" s="1" t="str">
        <f t="shared" si="3"/>
        <v>200</v>
      </c>
      <c r="B14" s="32"/>
      <c r="C14" s="36"/>
      <c r="D14" s="25" t="s">
        <v>27</v>
      </c>
      <c r="E14" s="26">
        <v>31405</v>
      </c>
      <c r="F14" s="27"/>
      <c r="G14" s="28">
        <v>41981</v>
      </c>
      <c r="H14" s="28"/>
      <c r="I14" s="28"/>
      <c r="J14" s="28"/>
      <c r="K14" s="19">
        <f t="shared" si="0"/>
        <v>73386</v>
      </c>
      <c r="L14" s="26">
        <v>0</v>
      </c>
      <c r="M14" s="26"/>
      <c r="N14" s="26"/>
      <c r="O14" s="26"/>
      <c r="P14" s="19">
        <f t="shared" si="1"/>
        <v>0</v>
      </c>
      <c r="Q14" s="34"/>
      <c r="R14" s="20">
        <f t="shared" si="2"/>
        <v>73386</v>
      </c>
    </row>
    <row r="15" spans="1:18" ht="16.5" hidden="1" customHeight="1">
      <c r="A15" s="1" t="str">
        <f t="shared" si="3"/>
        <v>350</v>
      </c>
      <c r="B15" s="32" t="s">
        <v>30</v>
      </c>
      <c r="C15" s="32" t="s">
        <v>33</v>
      </c>
      <c r="D15" s="15" t="s">
        <v>25</v>
      </c>
      <c r="E15" s="16">
        <v>2289008</v>
      </c>
      <c r="F15" s="17">
        <v>228019</v>
      </c>
      <c r="G15" s="18"/>
      <c r="H15" s="18"/>
      <c r="I15" s="18"/>
      <c r="J15" s="18"/>
      <c r="K15" s="19">
        <f t="shared" si="0"/>
        <v>2517027</v>
      </c>
      <c r="L15" s="16">
        <v>3878000</v>
      </c>
      <c r="M15" s="16"/>
      <c r="N15" s="16">
        <v>0</v>
      </c>
      <c r="O15" s="16">
        <v>335235</v>
      </c>
      <c r="P15" s="19">
        <f t="shared" si="1"/>
        <v>4213235</v>
      </c>
      <c r="Q15" s="33">
        <f>SUM(K15:K17)+SUM(P15:P17)</f>
        <v>40707076.5</v>
      </c>
      <c r="R15" s="20">
        <f t="shared" si="2"/>
        <v>6730262</v>
      </c>
    </row>
    <row r="16" spans="1:18" ht="16.5" hidden="1">
      <c r="A16" s="1" t="str">
        <f t="shared" si="3"/>
        <v>350</v>
      </c>
      <c r="B16" s="32"/>
      <c r="C16" s="32"/>
      <c r="D16" s="21" t="s">
        <v>26</v>
      </c>
      <c r="E16" s="22">
        <v>3643837</v>
      </c>
      <c r="F16" s="23">
        <v>2266463.5</v>
      </c>
      <c r="G16" s="24"/>
      <c r="H16" s="24">
        <v>3471493</v>
      </c>
      <c r="I16" s="24"/>
      <c r="J16" s="24">
        <v>8662127</v>
      </c>
      <c r="K16" s="19">
        <f t="shared" si="0"/>
        <v>18043920.5</v>
      </c>
      <c r="L16" s="22">
        <v>13184842</v>
      </c>
      <c r="M16" s="22">
        <v>1460000</v>
      </c>
      <c r="N16" s="22">
        <v>54500</v>
      </c>
      <c r="O16" s="22">
        <v>779206</v>
      </c>
      <c r="P16" s="19">
        <f t="shared" si="1"/>
        <v>15478548</v>
      </c>
      <c r="Q16" s="34"/>
      <c r="R16" s="20">
        <f t="shared" si="2"/>
        <v>33522468.5</v>
      </c>
    </row>
    <row r="17" spans="1:18" ht="16.5">
      <c r="A17" s="1" t="str">
        <f t="shared" si="3"/>
        <v>350</v>
      </c>
      <c r="B17" s="32"/>
      <c r="C17" s="32"/>
      <c r="D17" s="25" t="s">
        <v>27</v>
      </c>
      <c r="E17" s="26">
        <v>19000</v>
      </c>
      <c r="F17" s="27"/>
      <c r="G17" s="28">
        <v>399880</v>
      </c>
      <c r="H17" s="28"/>
      <c r="I17" s="28"/>
      <c r="J17" s="28"/>
      <c r="K17" s="19">
        <f t="shared" si="0"/>
        <v>418880</v>
      </c>
      <c r="L17" s="26">
        <v>35466</v>
      </c>
      <c r="M17" s="26"/>
      <c r="N17" s="26"/>
      <c r="O17" s="26"/>
      <c r="P17" s="19">
        <f t="shared" si="1"/>
        <v>35466</v>
      </c>
      <c r="Q17" s="34"/>
      <c r="R17" s="20">
        <f t="shared" si="2"/>
        <v>454346</v>
      </c>
    </row>
    <row r="18" spans="1:18" ht="16.5" hidden="1" customHeight="1">
      <c r="A18" s="1" t="str">
        <f t="shared" si="3"/>
        <v>360</v>
      </c>
      <c r="B18" s="32" t="s">
        <v>30</v>
      </c>
      <c r="C18" s="32" t="s">
        <v>34</v>
      </c>
      <c r="D18" s="15" t="s">
        <v>25</v>
      </c>
      <c r="E18" s="16">
        <v>2696314</v>
      </c>
      <c r="F18" s="17">
        <v>512000</v>
      </c>
      <c r="G18" s="18"/>
      <c r="H18" s="18"/>
      <c r="I18" s="18"/>
      <c r="J18" s="18"/>
      <c r="K18" s="19">
        <f t="shared" si="0"/>
        <v>3208314</v>
      </c>
      <c r="L18" s="16">
        <v>0</v>
      </c>
      <c r="M18" s="16"/>
      <c r="N18" s="16">
        <v>0</v>
      </c>
      <c r="O18" s="16">
        <v>112500</v>
      </c>
      <c r="P18" s="19">
        <f t="shared" si="1"/>
        <v>112500</v>
      </c>
      <c r="Q18" s="33">
        <f>SUM(K18:K20)+SUM(P18:P20)</f>
        <v>16857265</v>
      </c>
      <c r="R18" s="20">
        <f t="shared" si="2"/>
        <v>3320814</v>
      </c>
    </row>
    <row r="19" spans="1:18" ht="16.5" hidden="1">
      <c r="A19" s="1" t="str">
        <f t="shared" si="3"/>
        <v>360</v>
      </c>
      <c r="B19" s="32"/>
      <c r="C19" s="32"/>
      <c r="D19" s="21" t="s">
        <v>26</v>
      </c>
      <c r="E19" s="22">
        <v>825461</v>
      </c>
      <c r="F19" s="23">
        <v>178650</v>
      </c>
      <c r="G19" s="24"/>
      <c r="H19" s="24">
        <v>1347315</v>
      </c>
      <c r="I19" s="24"/>
      <c r="J19" s="24">
        <v>10481744</v>
      </c>
      <c r="K19" s="19">
        <f t="shared" si="0"/>
        <v>12833170</v>
      </c>
      <c r="L19" s="22">
        <v>0</v>
      </c>
      <c r="M19" s="22">
        <v>0</v>
      </c>
      <c r="N19" s="22">
        <v>96933</v>
      </c>
      <c r="O19" s="22">
        <v>467824</v>
      </c>
      <c r="P19" s="19">
        <f t="shared" si="1"/>
        <v>564757</v>
      </c>
      <c r="Q19" s="34"/>
      <c r="R19" s="20">
        <f t="shared" si="2"/>
        <v>13397927</v>
      </c>
    </row>
    <row r="20" spans="1:18" ht="16.5">
      <c r="A20" s="1" t="str">
        <f t="shared" si="3"/>
        <v>360</v>
      </c>
      <c r="B20" s="32"/>
      <c r="C20" s="32"/>
      <c r="D20" s="25" t="s">
        <v>27</v>
      </c>
      <c r="E20" s="26">
        <v>0</v>
      </c>
      <c r="F20" s="27"/>
      <c r="G20" s="28">
        <v>138524</v>
      </c>
      <c r="H20" s="28"/>
      <c r="I20" s="28"/>
      <c r="J20" s="28"/>
      <c r="K20" s="19">
        <f t="shared" si="0"/>
        <v>138524</v>
      </c>
      <c r="L20" s="26">
        <v>0</v>
      </c>
      <c r="M20" s="26"/>
      <c r="N20" s="26"/>
      <c r="O20" s="26"/>
      <c r="P20" s="19">
        <f t="shared" si="1"/>
        <v>0</v>
      </c>
      <c r="Q20" s="34"/>
      <c r="R20" s="20">
        <f t="shared" si="2"/>
        <v>138524</v>
      </c>
    </row>
    <row r="21" spans="1:18" ht="16.5" hidden="1" customHeight="1">
      <c r="A21" s="1" t="str">
        <f t="shared" si="3"/>
        <v>370</v>
      </c>
      <c r="B21" s="32" t="s">
        <v>30</v>
      </c>
      <c r="C21" s="32" t="s">
        <v>35</v>
      </c>
      <c r="D21" s="15" t="s">
        <v>25</v>
      </c>
      <c r="E21" s="16">
        <v>658643</v>
      </c>
      <c r="F21" s="17">
        <v>146500</v>
      </c>
      <c r="G21" s="18"/>
      <c r="H21" s="18"/>
      <c r="I21" s="18"/>
      <c r="J21" s="18"/>
      <c r="K21" s="19">
        <f t="shared" si="0"/>
        <v>805143</v>
      </c>
      <c r="L21" s="16">
        <v>6000000</v>
      </c>
      <c r="M21" s="16"/>
      <c r="N21" s="16">
        <v>0</v>
      </c>
      <c r="O21" s="16">
        <v>108900</v>
      </c>
      <c r="P21" s="19">
        <f t="shared" si="1"/>
        <v>6108900</v>
      </c>
      <c r="Q21" s="33">
        <f>SUM(K21:K23)+SUM(P21:P23)</f>
        <v>30106323</v>
      </c>
      <c r="R21" s="20">
        <f t="shared" si="2"/>
        <v>6914043</v>
      </c>
    </row>
    <row r="22" spans="1:18" ht="16.5" hidden="1">
      <c r="A22" s="1" t="str">
        <f t="shared" si="3"/>
        <v>370</v>
      </c>
      <c r="B22" s="32"/>
      <c r="C22" s="32"/>
      <c r="D22" s="21" t="s">
        <v>26</v>
      </c>
      <c r="E22" s="22">
        <v>3131910</v>
      </c>
      <c r="F22" s="23">
        <v>1055974</v>
      </c>
      <c r="G22" s="24"/>
      <c r="H22" s="24">
        <v>0</v>
      </c>
      <c r="I22" s="24"/>
      <c r="J22" s="24">
        <v>183712</v>
      </c>
      <c r="K22" s="19">
        <f t="shared" si="0"/>
        <v>4371596</v>
      </c>
      <c r="L22" s="22">
        <v>18000000</v>
      </c>
      <c r="M22" s="22">
        <v>0</v>
      </c>
      <c r="N22" s="22">
        <v>215702</v>
      </c>
      <c r="O22" s="22">
        <v>591002</v>
      </c>
      <c r="P22" s="19">
        <f t="shared" si="1"/>
        <v>18806704</v>
      </c>
      <c r="Q22" s="34"/>
      <c r="R22" s="20">
        <f t="shared" si="2"/>
        <v>23178300</v>
      </c>
    </row>
    <row r="23" spans="1:18" ht="21" customHeight="1">
      <c r="A23" s="1" t="str">
        <f t="shared" si="3"/>
        <v>370</v>
      </c>
      <c r="B23" s="32"/>
      <c r="C23" s="32"/>
      <c r="D23" s="25" t="s">
        <v>27</v>
      </c>
      <c r="E23" s="26">
        <v>13980</v>
      </c>
      <c r="F23" s="27"/>
      <c r="G23" s="28">
        <v>0</v>
      </c>
      <c r="H23" s="28"/>
      <c r="I23" s="28"/>
      <c r="J23" s="28"/>
      <c r="K23" s="19">
        <f t="shared" si="0"/>
        <v>13980</v>
      </c>
      <c r="L23" s="26">
        <v>0</v>
      </c>
      <c r="M23" s="26"/>
      <c r="N23" s="26"/>
      <c r="O23" s="26"/>
      <c r="P23" s="19">
        <f t="shared" si="1"/>
        <v>0</v>
      </c>
      <c r="Q23" s="34"/>
      <c r="R23" s="20">
        <f t="shared" si="2"/>
        <v>13980</v>
      </c>
    </row>
    <row r="24" spans="1:18" ht="21" hidden="1" customHeight="1">
      <c r="A24" s="1">
        <v>481</v>
      </c>
      <c r="B24" s="32" t="s">
        <v>30</v>
      </c>
      <c r="C24" s="32" t="s">
        <v>84</v>
      </c>
      <c r="D24" s="15" t="s">
        <v>25</v>
      </c>
      <c r="E24" s="16">
        <v>1107363</v>
      </c>
      <c r="F24" s="17">
        <v>0</v>
      </c>
      <c r="G24" s="18"/>
      <c r="H24" s="18"/>
      <c r="I24" s="18"/>
      <c r="J24" s="18"/>
      <c r="K24" s="19">
        <f t="shared" si="0"/>
        <v>1107363</v>
      </c>
      <c r="L24" s="16">
        <v>0</v>
      </c>
      <c r="M24" s="16"/>
      <c r="N24" s="16">
        <v>0</v>
      </c>
      <c r="O24" s="16">
        <v>0</v>
      </c>
      <c r="P24" s="19">
        <f t="shared" si="1"/>
        <v>0</v>
      </c>
      <c r="Q24" s="33">
        <f>SUM(K24:K26)+SUM(P24:P26)</f>
        <v>8391249</v>
      </c>
      <c r="R24" s="20">
        <f t="shared" si="2"/>
        <v>1107363</v>
      </c>
    </row>
    <row r="25" spans="1:18" ht="21" hidden="1" customHeight="1">
      <c r="A25" s="1">
        <v>481</v>
      </c>
      <c r="B25" s="32"/>
      <c r="C25" s="32"/>
      <c r="D25" s="21" t="s">
        <v>26</v>
      </c>
      <c r="E25" s="22">
        <v>211639</v>
      </c>
      <c r="F25" s="23">
        <v>520212</v>
      </c>
      <c r="G25" s="24"/>
      <c r="H25" s="24">
        <v>5253158</v>
      </c>
      <c r="I25" s="24"/>
      <c r="J25" s="24">
        <v>1248945</v>
      </c>
      <c r="K25" s="19">
        <f t="shared" si="0"/>
        <v>7233954</v>
      </c>
      <c r="L25" s="22">
        <v>0</v>
      </c>
      <c r="M25" s="22">
        <v>0</v>
      </c>
      <c r="N25" s="22">
        <v>0</v>
      </c>
      <c r="O25" s="22">
        <v>49932</v>
      </c>
      <c r="P25" s="19">
        <f t="shared" si="1"/>
        <v>49932</v>
      </c>
      <c r="Q25" s="34"/>
      <c r="R25" s="20">
        <f t="shared" si="2"/>
        <v>7283886</v>
      </c>
    </row>
    <row r="26" spans="1:18" ht="21" customHeight="1">
      <c r="A26" s="1">
        <v>481</v>
      </c>
      <c r="B26" s="32"/>
      <c r="C26" s="32"/>
      <c r="D26" s="25" t="s">
        <v>27</v>
      </c>
      <c r="E26" s="26">
        <v>0</v>
      </c>
      <c r="F26" s="27"/>
      <c r="G26" s="28"/>
      <c r="H26" s="28"/>
      <c r="I26" s="28"/>
      <c r="J26" s="28"/>
      <c r="K26" s="19">
        <f t="shared" si="0"/>
        <v>0</v>
      </c>
      <c r="L26" s="26">
        <v>0</v>
      </c>
      <c r="M26" s="26"/>
      <c r="N26" s="26"/>
      <c r="O26" s="26"/>
      <c r="P26" s="19">
        <f t="shared" si="1"/>
        <v>0</v>
      </c>
      <c r="Q26" s="34"/>
      <c r="R26" s="20">
        <f t="shared" si="2"/>
        <v>0</v>
      </c>
    </row>
    <row r="27" spans="1:18" ht="16.5" hidden="1" customHeight="1">
      <c r="A27" s="1" t="str">
        <f>IF(C27="",A23,MID(C27,1,3))</f>
        <v>431</v>
      </c>
      <c r="B27" s="32" t="s">
        <v>30</v>
      </c>
      <c r="C27" s="32" t="s">
        <v>37</v>
      </c>
      <c r="D27" s="15" t="s">
        <v>25</v>
      </c>
      <c r="E27" s="16">
        <v>1032430</v>
      </c>
      <c r="F27" s="17">
        <v>438570</v>
      </c>
      <c r="G27" s="18"/>
      <c r="H27" s="18"/>
      <c r="I27" s="18"/>
      <c r="J27" s="18"/>
      <c r="K27" s="19">
        <f t="shared" si="0"/>
        <v>1471000</v>
      </c>
      <c r="L27" s="16">
        <v>0</v>
      </c>
      <c r="M27" s="16"/>
      <c r="N27" s="16">
        <v>0</v>
      </c>
      <c r="O27" s="16">
        <v>205888</v>
      </c>
      <c r="P27" s="19">
        <f t="shared" si="1"/>
        <v>205888</v>
      </c>
      <c r="Q27" s="33">
        <f>SUM(K27:K29)+SUM(P27:P29)</f>
        <v>8556547</v>
      </c>
      <c r="R27" s="20">
        <f t="shared" si="2"/>
        <v>1676888</v>
      </c>
    </row>
    <row r="28" spans="1:18" ht="16.5" hidden="1">
      <c r="A28" s="1" t="str">
        <f t="shared" si="3"/>
        <v>431</v>
      </c>
      <c r="B28" s="32"/>
      <c r="C28" s="32"/>
      <c r="D28" s="21" t="s">
        <v>26</v>
      </c>
      <c r="E28" s="22">
        <v>378625</v>
      </c>
      <c r="F28" s="23">
        <v>675803</v>
      </c>
      <c r="G28" s="24"/>
      <c r="H28" s="24">
        <v>70903</v>
      </c>
      <c r="I28" s="24"/>
      <c r="J28" s="24">
        <v>4889140</v>
      </c>
      <c r="K28" s="19">
        <f t="shared" si="0"/>
        <v>6014471</v>
      </c>
      <c r="L28" s="22">
        <v>0</v>
      </c>
      <c r="M28" s="22">
        <v>0</v>
      </c>
      <c r="N28" s="22">
        <v>25280</v>
      </c>
      <c r="O28" s="22">
        <v>711906</v>
      </c>
      <c r="P28" s="19">
        <f t="shared" si="1"/>
        <v>737186</v>
      </c>
      <c r="Q28" s="34"/>
      <c r="R28" s="20">
        <f t="shared" si="2"/>
        <v>6751657</v>
      </c>
    </row>
    <row r="29" spans="1:18" ht="16.5">
      <c r="A29" s="1" t="str">
        <f t="shared" si="3"/>
        <v>431</v>
      </c>
      <c r="B29" s="32"/>
      <c r="C29" s="32"/>
      <c r="D29" s="25" t="s">
        <v>27</v>
      </c>
      <c r="E29" s="26">
        <v>0</v>
      </c>
      <c r="F29" s="27"/>
      <c r="G29" s="28">
        <v>128002</v>
      </c>
      <c r="H29" s="28"/>
      <c r="I29" s="28"/>
      <c r="J29" s="28"/>
      <c r="K29" s="19">
        <f t="shared" si="0"/>
        <v>128002</v>
      </c>
      <c r="L29" s="26">
        <v>0</v>
      </c>
      <c r="M29" s="26"/>
      <c r="N29" s="26"/>
      <c r="O29" s="26"/>
      <c r="P29" s="19">
        <f t="shared" si="1"/>
        <v>0</v>
      </c>
      <c r="Q29" s="34"/>
      <c r="R29" s="20">
        <f t="shared" si="2"/>
        <v>128002</v>
      </c>
    </row>
    <row r="30" spans="1:18" ht="16.5" hidden="1" customHeight="1">
      <c r="A30" s="1" t="str">
        <f>IF(C30="",A29,MID(C30,1,3))</f>
        <v>451</v>
      </c>
      <c r="B30" s="32" t="s">
        <v>38</v>
      </c>
      <c r="C30" s="32" t="s">
        <v>39</v>
      </c>
      <c r="D30" s="15" t="s">
        <v>25</v>
      </c>
      <c r="E30" s="16">
        <v>774505</v>
      </c>
      <c r="F30" s="17">
        <v>0</v>
      </c>
      <c r="G30" s="18"/>
      <c r="H30" s="18"/>
      <c r="I30" s="18"/>
      <c r="J30" s="18"/>
      <c r="K30" s="19">
        <f t="shared" si="0"/>
        <v>774505</v>
      </c>
      <c r="L30" s="16">
        <v>0</v>
      </c>
      <c r="M30" s="16"/>
      <c r="N30" s="16">
        <v>0</v>
      </c>
      <c r="O30" s="16">
        <v>0</v>
      </c>
      <c r="P30" s="19">
        <f t="shared" si="1"/>
        <v>0</v>
      </c>
      <c r="Q30" s="33">
        <f>SUM(K30:K32)+SUM(P30:P32)</f>
        <v>14636054</v>
      </c>
      <c r="R30" s="20">
        <f t="shared" si="2"/>
        <v>774505</v>
      </c>
    </row>
    <row r="31" spans="1:18" ht="16.5" hidden="1">
      <c r="A31" s="1" t="str">
        <f t="shared" si="3"/>
        <v>451</v>
      </c>
      <c r="B31" s="32"/>
      <c r="C31" s="32"/>
      <c r="D31" s="21" t="s">
        <v>26</v>
      </c>
      <c r="E31" s="22">
        <v>542459</v>
      </c>
      <c r="F31" s="23">
        <v>225613</v>
      </c>
      <c r="G31" s="24"/>
      <c r="H31" s="24">
        <v>2777756</v>
      </c>
      <c r="I31" s="24">
        <v>3510000</v>
      </c>
      <c r="J31" s="24">
        <v>347057</v>
      </c>
      <c r="K31" s="19">
        <f t="shared" si="0"/>
        <v>7402885</v>
      </c>
      <c r="L31" s="22">
        <v>0</v>
      </c>
      <c r="M31" s="22">
        <v>870000</v>
      </c>
      <c r="N31" s="22">
        <v>564000</v>
      </c>
      <c r="O31" s="22">
        <v>5024664</v>
      </c>
      <c r="P31" s="19">
        <f t="shared" si="1"/>
        <v>6458664</v>
      </c>
      <c r="Q31" s="34"/>
      <c r="R31" s="20">
        <f t="shared" si="2"/>
        <v>13861549</v>
      </c>
    </row>
    <row r="32" spans="1:18" ht="16.5">
      <c r="A32" s="1" t="str">
        <f t="shared" si="3"/>
        <v>451</v>
      </c>
      <c r="B32" s="32"/>
      <c r="C32" s="32"/>
      <c r="D32" s="25" t="s">
        <v>27</v>
      </c>
      <c r="E32" s="26">
        <v>0</v>
      </c>
      <c r="F32" s="27"/>
      <c r="G32" s="28">
        <v>0</v>
      </c>
      <c r="H32" s="28"/>
      <c r="I32" s="28"/>
      <c r="J32" s="28"/>
      <c r="K32" s="19">
        <f t="shared" si="0"/>
        <v>0</v>
      </c>
      <c r="L32" s="26">
        <v>0</v>
      </c>
      <c r="M32" s="26"/>
      <c r="N32" s="26"/>
      <c r="O32" s="26"/>
      <c r="P32" s="19">
        <f t="shared" si="1"/>
        <v>0</v>
      </c>
      <c r="Q32" s="34"/>
      <c r="R32" s="20">
        <f t="shared" si="2"/>
        <v>0</v>
      </c>
    </row>
    <row r="33" spans="1:18" ht="16.5" hidden="1" customHeight="1">
      <c r="A33" s="1" t="str">
        <f t="shared" si="3"/>
        <v>210</v>
      </c>
      <c r="B33" s="32" t="s">
        <v>38</v>
      </c>
      <c r="C33" s="32" t="s">
        <v>40</v>
      </c>
      <c r="D33" s="15" t="s">
        <v>25</v>
      </c>
      <c r="E33" s="16">
        <v>7143879</v>
      </c>
      <c r="F33" s="17">
        <v>400642</v>
      </c>
      <c r="G33" s="18"/>
      <c r="H33" s="18"/>
      <c r="I33" s="18"/>
      <c r="J33" s="18"/>
      <c r="K33" s="19">
        <f t="shared" si="0"/>
        <v>7544521</v>
      </c>
      <c r="L33" s="16">
        <v>0</v>
      </c>
      <c r="M33" s="16"/>
      <c r="N33" s="16">
        <v>0</v>
      </c>
      <c r="O33" s="16">
        <v>1497618</v>
      </c>
      <c r="P33" s="19">
        <f t="shared" si="1"/>
        <v>1497618</v>
      </c>
      <c r="Q33" s="33">
        <f>SUM(K33:K35)+SUM(P33:P35)</f>
        <v>38797487</v>
      </c>
      <c r="R33" s="20">
        <f t="shared" si="2"/>
        <v>9042139</v>
      </c>
    </row>
    <row r="34" spans="1:18" ht="16.5" hidden="1">
      <c r="A34" s="1" t="str">
        <f t="shared" si="3"/>
        <v>210</v>
      </c>
      <c r="B34" s="32"/>
      <c r="C34" s="32"/>
      <c r="D34" s="21" t="s">
        <v>26</v>
      </c>
      <c r="E34" s="22">
        <v>1514196</v>
      </c>
      <c r="F34" s="23">
        <v>4735094</v>
      </c>
      <c r="G34" s="24"/>
      <c r="H34" s="24">
        <v>1716246</v>
      </c>
      <c r="I34" s="24"/>
      <c r="J34" s="24">
        <v>16427484</v>
      </c>
      <c r="K34" s="19">
        <f t="shared" si="0"/>
        <v>24393020</v>
      </c>
      <c r="L34" s="22">
        <v>0</v>
      </c>
      <c r="M34" s="22">
        <v>0</v>
      </c>
      <c r="N34" s="22">
        <v>326277</v>
      </c>
      <c r="O34" s="22">
        <v>4525049</v>
      </c>
      <c r="P34" s="19">
        <f t="shared" si="1"/>
        <v>4851326</v>
      </c>
      <c r="Q34" s="34"/>
      <c r="R34" s="20">
        <f t="shared" si="2"/>
        <v>29244346</v>
      </c>
    </row>
    <row r="35" spans="1:18" ht="16.5">
      <c r="A35" s="1" t="str">
        <f t="shared" si="3"/>
        <v>210</v>
      </c>
      <c r="B35" s="32"/>
      <c r="C35" s="32"/>
      <c r="D35" s="25" t="s">
        <v>27</v>
      </c>
      <c r="E35" s="26">
        <v>396000</v>
      </c>
      <c r="F35" s="27"/>
      <c r="G35" s="28">
        <v>115002</v>
      </c>
      <c r="H35" s="28"/>
      <c r="I35" s="28"/>
      <c r="J35" s="28"/>
      <c r="K35" s="19">
        <f t="shared" ref="K35:K98" si="5">SUM(E35:J35)</f>
        <v>511002</v>
      </c>
      <c r="L35" s="26">
        <v>0</v>
      </c>
      <c r="M35" s="26"/>
      <c r="N35" s="26"/>
      <c r="O35" s="26"/>
      <c r="P35" s="19">
        <f t="shared" ref="P35:P98" si="6">SUM(L35:O35)</f>
        <v>0</v>
      </c>
      <c r="Q35" s="34"/>
      <c r="R35" s="20">
        <f t="shared" si="2"/>
        <v>511002</v>
      </c>
    </row>
    <row r="36" spans="1:18" ht="16.5" hidden="1" customHeight="1">
      <c r="A36" s="1" t="str">
        <f t="shared" si="3"/>
        <v>220</v>
      </c>
      <c r="B36" s="32" t="s">
        <v>38</v>
      </c>
      <c r="C36" s="32" t="s">
        <v>41</v>
      </c>
      <c r="D36" s="15" t="s">
        <v>25</v>
      </c>
      <c r="E36" s="16">
        <v>4384526</v>
      </c>
      <c r="F36" s="17">
        <v>39690</v>
      </c>
      <c r="G36" s="18"/>
      <c r="H36" s="18"/>
      <c r="I36" s="18"/>
      <c r="J36" s="18"/>
      <c r="K36" s="19">
        <f t="shared" si="5"/>
        <v>4424216</v>
      </c>
      <c r="L36" s="16">
        <v>1717500</v>
      </c>
      <c r="M36" s="16"/>
      <c r="N36" s="16">
        <v>0</v>
      </c>
      <c r="O36" s="16">
        <v>616665</v>
      </c>
      <c r="P36" s="19">
        <f t="shared" si="6"/>
        <v>2334165</v>
      </c>
      <c r="Q36" s="33">
        <f>SUM(K36:K38)+SUM(P36:P38)</f>
        <v>32170350</v>
      </c>
      <c r="R36" s="20">
        <f t="shared" si="2"/>
        <v>6758381</v>
      </c>
    </row>
    <row r="37" spans="1:18" ht="16.5" hidden="1">
      <c r="A37" s="1" t="str">
        <f t="shared" si="3"/>
        <v>220</v>
      </c>
      <c r="B37" s="32"/>
      <c r="C37" s="32"/>
      <c r="D37" s="21" t="s">
        <v>26</v>
      </c>
      <c r="E37" s="22">
        <v>2178782</v>
      </c>
      <c r="F37" s="23">
        <v>1839287</v>
      </c>
      <c r="G37" s="24"/>
      <c r="H37" s="24">
        <v>270871</v>
      </c>
      <c r="I37" s="24"/>
      <c r="J37" s="24">
        <v>16127913</v>
      </c>
      <c r="K37" s="19">
        <f t="shared" si="5"/>
        <v>20416853</v>
      </c>
      <c r="L37" s="22">
        <v>2645629</v>
      </c>
      <c r="M37" s="22">
        <v>0</v>
      </c>
      <c r="N37" s="22">
        <v>734220</v>
      </c>
      <c r="O37" s="22">
        <v>1052631</v>
      </c>
      <c r="P37" s="19">
        <f t="shared" si="6"/>
        <v>4432480</v>
      </c>
      <c r="Q37" s="34"/>
      <c r="R37" s="20">
        <f t="shared" si="2"/>
        <v>24849333</v>
      </c>
    </row>
    <row r="38" spans="1:18" ht="16.5">
      <c r="A38" s="1" t="str">
        <f t="shared" si="3"/>
        <v>220</v>
      </c>
      <c r="B38" s="32"/>
      <c r="C38" s="32"/>
      <c r="D38" s="25" t="s">
        <v>27</v>
      </c>
      <c r="E38" s="26">
        <v>42012</v>
      </c>
      <c r="F38" s="27"/>
      <c r="G38" s="28">
        <v>520624</v>
      </c>
      <c r="H38" s="28"/>
      <c r="I38" s="28"/>
      <c r="J38" s="28"/>
      <c r="K38" s="19">
        <f t="shared" si="5"/>
        <v>562636</v>
      </c>
      <c r="L38" s="26">
        <v>0</v>
      </c>
      <c r="M38" s="26"/>
      <c r="N38" s="26"/>
      <c r="O38" s="26"/>
      <c r="P38" s="19">
        <f t="shared" si="6"/>
        <v>0</v>
      </c>
      <c r="Q38" s="34"/>
      <c r="R38" s="20">
        <f t="shared" si="2"/>
        <v>562636</v>
      </c>
    </row>
    <row r="39" spans="1:18" ht="16.5" hidden="1" customHeight="1">
      <c r="A39" s="1" t="str">
        <f t="shared" si="3"/>
        <v>316</v>
      </c>
      <c r="B39" s="32" t="s">
        <v>38</v>
      </c>
      <c r="C39" s="32" t="s">
        <v>42</v>
      </c>
      <c r="D39" s="15" t="s">
        <v>25</v>
      </c>
      <c r="E39" s="16">
        <v>3864241</v>
      </c>
      <c r="F39" s="17">
        <v>98292</v>
      </c>
      <c r="G39" s="18"/>
      <c r="H39" s="18"/>
      <c r="I39" s="18"/>
      <c r="J39" s="18"/>
      <c r="K39" s="19">
        <f t="shared" si="5"/>
        <v>3962533</v>
      </c>
      <c r="L39" s="16">
        <v>0</v>
      </c>
      <c r="M39" s="16"/>
      <c r="N39" s="16">
        <v>0</v>
      </c>
      <c r="O39" s="16">
        <v>520456</v>
      </c>
      <c r="P39" s="19">
        <f t="shared" si="6"/>
        <v>520456</v>
      </c>
      <c r="Q39" s="33">
        <f>SUM(K39:K41)+SUM(P39:P41)</f>
        <v>26110887</v>
      </c>
      <c r="R39" s="20">
        <f t="shared" si="2"/>
        <v>4482989</v>
      </c>
    </row>
    <row r="40" spans="1:18" ht="16.5" hidden="1">
      <c r="A40" s="1" t="str">
        <f t="shared" si="3"/>
        <v>316</v>
      </c>
      <c r="B40" s="32"/>
      <c r="C40" s="32"/>
      <c r="D40" s="21" t="s">
        <v>26</v>
      </c>
      <c r="E40" s="22">
        <v>1032460</v>
      </c>
      <c r="F40" s="23">
        <v>4614591</v>
      </c>
      <c r="G40" s="24"/>
      <c r="H40" s="24">
        <v>531090</v>
      </c>
      <c r="I40" s="24"/>
      <c r="J40" s="24">
        <v>14078170</v>
      </c>
      <c r="K40" s="19">
        <f t="shared" si="5"/>
        <v>20256311</v>
      </c>
      <c r="L40" s="22">
        <v>0</v>
      </c>
      <c r="M40" s="22">
        <v>0</v>
      </c>
      <c r="N40" s="22">
        <v>171625</v>
      </c>
      <c r="O40" s="22">
        <v>1194871</v>
      </c>
      <c r="P40" s="19">
        <f t="shared" si="6"/>
        <v>1366496</v>
      </c>
      <c r="Q40" s="34"/>
      <c r="R40" s="20">
        <f t="shared" si="2"/>
        <v>21622807</v>
      </c>
    </row>
    <row r="41" spans="1:18" ht="16.5">
      <c r="A41" s="1" t="str">
        <f t="shared" si="3"/>
        <v>316</v>
      </c>
      <c r="B41" s="32"/>
      <c r="C41" s="32"/>
      <c r="D41" s="25" t="s">
        <v>27</v>
      </c>
      <c r="E41" s="26">
        <v>0</v>
      </c>
      <c r="F41" s="27"/>
      <c r="G41" s="28">
        <v>5091</v>
      </c>
      <c r="H41" s="28"/>
      <c r="I41" s="28"/>
      <c r="J41" s="28"/>
      <c r="K41" s="19">
        <f t="shared" si="5"/>
        <v>5091</v>
      </c>
      <c r="L41" s="26">
        <v>0</v>
      </c>
      <c r="M41" s="26"/>
      <c r="N41" s="26"/>
      <c r="O41" s="26"/>
      <c r="P41" s="19">
        <f t="shared" si="6"/>
        <v>0</v>
      </c>
      <c r="Q41" s="34"/>
      <c r="R41" s="20">
        <f t="shared" si="2"/>
        <v>5091</v>
      </c>
    </row>
    <row r="42" spans="1:18" ht="16.5" hidden="1" customHeight="1">
      <c r="A42" s="1" t="str">
        <f t="shared" si="3"/>
        <v>420</v>
      </c>
      <c r="B42" s="32" t="s">
        <v>38</v>
      </c>
      <c r="C42" s="32" t="s">
        <v>43</v>
      </c>
      <c r="D42" s="15" t="s">
        <v>25</v>
      </c>
      <c r="E42" s="16">
        <v>2796071</v>
      </c>
      <c r="F42" s="17">
        <v>498322</v>
      </c>
      <c r="G42" s="18"/>
      <c r="H42" s="18"/>
      <c r="I42" s="18"/>
      <c r="J42" s="18"/>
      <c r="K42" s="19">
        <f t="shared" si="5"/>
        <v>3294393</v>
      </c>
      <c r="L42" s="16">
        <v>127500</v>
      </c>
      <c r="M42" s="16"/>
      <c r="N42" s="16">
        <v>0</v>
      </c>
      <c r="O42" s="16">
        <v>225000</v>
      </c>
      <c r="P42" s="19">
        <f t="shared" si="6"/>
        <v>352500</v>
      </c>
      <c r="Q42" s="33">
        <f>SUM(K42:K44)+SUM(P42:P44)</f>
        <v>15074286</v>
      </c>
      <c r="R42" s="20">
        <f t="shared" si="2"/>
        <v>3646893</v>
      </c>
    </row>
    <row r="43" spans="1:18" ht="16.5" hidden="1">
      <c r="A43" s="1" t="str">
        <f t="shared" si="3"/>
        <v>420</v>
      </c>
      <c r="B43" s="32"/>
      <c r="C43" s="32"/>
      <c r="D43" s="21" t="s">
        <v>26</v>
      </c>
      <c r="E43" s="22">
        <v>847129</v>
      </c>
      <c r="F43" s="23">
        <v>591628</v>
      </c>
      <c r="G43" s="24"/>
      <c r="H43" s="24">
        <v>255230</v>
      </c>
      <c r="I43" s="24">
        <v>680000</v>
      </c>
      <c r="J43" s="24">
        <v>6588104</v>
      </c>
      <c r="K43" s="19">
        <f t="shared" si="5"/>
        <v>8962091</v>
      </c>
      <c r="L43" s="22">
        <v>389542</v>
      </c>
      <c r="M43" s="22">
        <v>180000</v>
      </c>
      <c r="N43" s="22">
        <v>436500</v>
      </c>
      <c r="O43" s="22">
        <v>1128682</v>
      </c>
      <c r="P43" s="19">
        <f t="shared" si="6"/>
        <v>2134724</v>
      </c>
      <c r="Q43" s="34"/>
      <c r="R43" s="20">
        <f t="shared" si="2"/>
        <v>11096815</v>
      </c>
    </row>
    <row r="44" spans="1:18" ht="16.5">
      <c r="A44" s="1" t="str">
        <f t="shared" si="3"/>
        <v>420</v>
      </c>
      <c r="B44" s="32"/>
      <c r="C44" s="32"/>
      <c r="D44" s="25" t="s">
        <v>27</v>
      </c>
      <c r="E44" s="26">
        <v>250000</v>
      </c>
      <c r="F44" s="27"/>
      <c r="G44" s="28">
        <v>80578</v>
      </c>
      <c r="H44" s="28"/>
      <c r="I44" s="28"/>
      <c r="J44" s="28"/>
      <c r="K44" s="19">
        <f t="shared" si="5"/>
        <v>330578</v>
      </c>
      <c r="L44" s="26">
        <v>0</v>
      </c>
      <c r="M44" s="26"/>
      <c r="N44" s="26"/>
      <c r="O44" s="26"/>
      <c r="P44" s="19">
        <f t="shared" si="6"/>
        <v>0</v>
      </c>
      <c r="Q44" s="34"/>
      <c r="R44" s="20">
        <f t="shared" si="2"/>
        <v>330578</v>
      </c>
    </row>
    <row r="45" spans="1:18" ht="16.5" hidden="1" customHeight="1">
      <c r="A45" s="1" t="str">
        <f t="shared" si="3"/>
        <v>452</v>
      </c>
      <c r="B45" s="32" t="s">
        <v>44</v>
      </c>
      <c r="C45" s="32" t="s">
        <v>45</v>
      </c>
      <c r="D45" s="15" t="s">
        <v>25</v>
      </c>
      <c r="E45" s="16">
        <v>205583</v>
      </c>
      <c r="F45" s="17">
        <v>0</v>
      </c>
      <c r="G45" s="18"/>
      <c r="H45" s="18"/>
      <c r="I45" s="18"/>
      <c r="J45" s="18"/>
      <c r="K45" s="19">
        <f t="shared" si="5"/>
        <v>205583</v>
      </c>
      <c r="L45" s="16">
        <v>0</v>
      </c>
      <c r="M45" s="16"/>
      <c r="N45" s="16">
        <v>0</v>
      </c>
      <c r="O45" s="16">
        <v>0</v>
      </c>
      <c r="P45" s="19">
        <f t="shared" si="6"/>
        <v>0</v>
      </c>
      <c r="Q45" s="33">
        <f>SUM(K45:K47)+SUM(P45:P47)</f>
        <v>5747824</v>
      </c>
      <c r="R45" s="20">
        <f t="shared" si="2"/>
        <v>205583</v>
      </c>
    </row>
    <row r="46" spans="1:18" ht="16.5" hidden="1">
      <c r="A46" s="1" t="str">
        <f t="shared" si="3"/>
        <v>452</v>
      </c>
      <c r="B46" s="32"/>
      <c r="C46" s="32"/>
      <c r="D46" s="21" t="s">
        <v>26</v>
      </c>
      <c r="E46" s="22">
        <v>539022</v>
      </c>
      <c r="F46" s="23">
        <v>238775</v>
      </c>
      <c r="G46" s="24"/>
      <c r="H46" s="24">
        <v>0</v>
      </c>
      <c r="I46" s="24"/>
      <c r="J46" s="24">
        <v>109468</v>
      </c>
      <c r="K46" s="19">
        <f t="shared" si="5"/>
        <v>887265</v>
      </c>
      <c r="L46" s="22">
        <v>0</v>
      </c>
      <c r="M46" s="22">
        <v>0</v>
      </c>
      <c r="N46" s="22">
        <v>176996</v>
      </c>
      <c r="O46" s="22">
        <v>4475000</v>
      </c>
      <c r="P46" s="19">
        <f t="shared" si="6"/>
        <v>4651996</v>
      </c>
      <c r="Q46" s="34"/>
      <c r="R46" s="20">
        <f t="shared" si="2"/>
        <v>5539261</v>
      </c>
    </row>
    <row r="47" spans="1:18" ht="16.5">
      <c r="A47" s="1" t="str">
        <f t="shared" si="3"/>
        <v>452</v>
      </c>
      <c r="B47" s="32"/>
      <c r="C47" s="32"/>
      <c r="D47" s="25" t="s">
        <v>27</v>
      </c>
      <c r="E47" s="26">
        <v>2980</v>
      </c>
      <c r="F47" s="27"/>
      <c r="G47" s="28">
        <v>0</v>
      </c>
      <c r="H47" s="28"/>
      <c r="I47" s="28"/>
      <c r="J47" s="28"/>
      <c r="K47" s="19">
        <f t="shared" si="5"/>
        <v>2980</v>
      </c>
      <c r="L47" s="26">
        <v>0</v>
      </c>
      <c r="M47" s="26"/>
      <c r="N47" s="26"/>
      <c r="O47" s="26"/>
      <c r="P47" s="19">
        <f t="shared" si="6"/>
        <v>0</v>
      </c>
      <c r="Q47" s="34"/>
      <c r="R47" s="20">
        <f t="shared" si="2"/>
        <v>2980</v>
      </c>
    </row>
    <row r="48" spans="1:18" ht="16.5" hidden="1" customHeight="1">
      <c r="A48" s="1" t="str">
        <f t="shared" si="3"/>
        <v>440</v>
      </c>
      <c r="B48" s="32" t="s">
        <v>44</v>
      </c>
      <c r="C48" s="32" t="s">
        <v>46</v>
      </c>
      <c r="D48" s="15" t="s">
        <v>25</v>
      </c>
      <c r="E48" s="16">
        <v>402240</v>
      </c>
      <c r="F48" s="17">
        <v>0</v>
      </c>
      <c r="G48" s="18"/>
      <c r="H48" s="18"/>
      <c r="I48" s="18"/>
      <c r="J48" s="18"/>
      <c r="K48" s="19">
        <f t="shared" si="5"/>
        <v>402240</v>
      </c>
      <c r="L48" s="16">
        <v>0</v>
      </c>
      <c r="M48" s="16"/>
      <c r="N48" s="16">
        <v>0</v>
      </c>
      <c r="O48" s="16">
        <v>440498</v>
      </c>
      <c r="P48" s="19">
        <f t="shared" si="6"/>
        <v>440498</v>
      </c>
      <c r="Q48" s="33">
        <f>SUM(K48:K50)+SUM(P48:P50)</f>
        <v>4926223</v>
      </c>
      <c r="R48" s="20">
        <f t="shared" si="2"/>
        <v>842738</v>
      </c>
    </row>
    <row r="49" spans="1:18" ht="16.5" hidden="1">
      <c r="A49" s="1" t="str">
        <f t="shared" si="3"/>
        <v>440</v>
      </c>
      <c r="B49" s="32"/>
      <c r="C49" s="32"/>
      <c r="D49" s="21" t="s">
        <v>26</v>
      </c>
      <c r="E49" s="22">
        <v>349188</v>
      </c>
      <c r="F49" s="23">
        <v>249461</v>
      </c>
      <c r="G49" s="24"/>
      <c r="H49" s="24">
        <v>0</v>
      </c>
      <c r="I49" s="24"/>
      <c r="J49" s="24">
        <v>2952444</v>
      </c>
      <c r="K49" s="19">
        <f t="shared" si="5"/>
        <v>3551093</v>
      </c>
      <c r="L49" s="22">
        <v>0</v>
      </c>
      <c r="M49" s="22">
        <v>0</v>
      </c>
      <c r="N49" s="22">
        <v>0</v>
      </c>
      <c r="O49" s="22">
        <v>434620</v>
      </c>
      <c r="P49" s="19">
        <f t="shared" si="6"/>
        <v>434620</v>
      </c>
      <c r="Q49" s="34"/>
      <c r="R49" s="20">
        <f t="shared" si="2"/>
        <v>3985713</v>
      </c>
    </row>
    <row r="50" spans="1:18" ht="16.5">
      <c r="A50" s="1" t="str">
        <f t="shared" si="3"/>
        <v>440</v>
      </c>
      <c r="B50" s="32"/>
      <c r="C50" s="32"/>
      <c r="D50" s="25" t="s">
        <v>27</v>
      </c>
      <c r="E50" s="26">
        <v>0</v>
      </c>
      <c r="F50" s="27"/>
      <c r="G50" s="28">
        <v>97772</v>
      </c>
      <c r="H50" s="28"/>
      <c r="I50" s="28"/>
      <c r="J50" s="28"/>
      <c r="K50" s="19">
        <f t="shared" si="5"/>
        <v>97772</v>
      </c>
      <c r="L50" s="26">
        <v>0</v>
      </c>
      <c r="M50" s="26"/>
      <c r="N50" s="26"/>
      <c r="O50" s="26"/>
      <c r="P50" s="19">
        <f t="shared" si="6"/>
        <v>0</v>
      </c>
      <c r="Q50" s="34"/>
      <c r="R50" s="20">
        <f t="shared" si="2"/>
        <v>97772</v>
      </c>
    </row>
    <row r="51" spans="1:18" ht="16.5" hidden="1" customHeight="1">
      <c r="A51" s="1" t="str">
        <f>IF(C51="",#REF!,MID(C51,1,3))</f>
        <v>240</v>
      </c>
      <c r="B51" s="32" t="s">
        <v>44</v>
      </c>
      <c r="C51" s="32" t="s">
        <v>48</v>
      </c>
      <c r="D51" s="15" t="s">
        <v>25</v>
      </c>
      <c r="E51" s="16">
        <v>1950766</v>
      </c>
      <c r="F51" s="17">
        <v>2430882</v>
      </c>
      <c r="G51" s="18"/>
      <c r="H51" s="18"/>
      <c r="I51" s="18"/>
      <c r="J51" s="18"/>
      <c r="K51" s="19">
        <f t="shared" si="5"/>
        <v>4381648</v>
      </c>
      <c r="L51" s="16">
        <v>9000000</v>
      </c>
      <c r="M51" s="16"/>
      <c r="N51" s="16">
        <v>0</v>
      </c>
      <c r="O51" s="16">
        <v>1237775</v>
      </c>
      <c r="P51" s="19">
        <f t="shared" si="6"/>
        <v>10237775</v>
      </c>
      <c r="Q51" s="33">
        <f>SUM(K51:K53)+SUM(P51:P53)</f>
        <v>66268365</v>
      </c>
      <c r="R51" s="20">
        <f t="shared" si="2"/>
        <v>14619423</v>
      </c>
    </row>
    <row r="52" spans="1:18" ht="16.5" hidden="1">
      <c r="A52" s="1" t="str">
        <f t="shared" si="3"/>
        <v>240</v>
      </c>
      <c r="B52" s="32"/>
      <c r="C52" s="32"/>
      <c r="D52" s="21" t="s">
        <v>26</v>
      </c>
      <c r="E52" s="22">
        <v>1731070</v>
      </c>
      <c r="F52" s="23">
        <v>2863402</v>
      </c>
      <c r="G52" s="24"/>
      <c r="H52" s="24">
        <v>1428409</v>
      </c>
      <c r="I52" s="24"/>
      <c r="J52" s="24">
        <v>15519641</v>
      </c>
      <c r="K52" s="19">
        <f t="shared" si="5"/>
        <v>21542522</v>
      </c>
      <c r="L52" s="22">
        <v>27000000</v>
      </c>
      <c r="M52" s="22">
        <v>0</v>
      </c>
      <c r="N52" s="22">
        <v>207357</v>
      </c>
      <c r="O52" s="22">
        <v>2465428</v>
      </c>
      <c r="P52" s="19">
        <f t="shared" si="6"/>
        <v>29672785</v>
      </c>
      <c r="Q52" s="34"/>
      <c r="R52" s="20">
        <f t="shared" si="2"/>
        <v>51215307</v>
      </c>
    </row>
    <row r="53" spans="1:18" ht="16.5">
      <c r="A53" s="1" t="str">
        <f t="shared" si="3"/>
        <v>240</v>
      </c>
      <c r="B53" s="32"/>
      <c r="C53" s="32"/>
      <c r="D53" s="25" t="s">
        <v>27</v>
      </c>
      <c r="E53" s="26">
        <v>0</v>
      </c>
      <c r="F53" s="27"/>
      <c r="G53" s="28">
        <v>293637</v>
      </c>
      <c r="H53" s="28"/>
      <c r="I53" s="28"/>
      <c r="J53" s="28"/>
      <c r="K53" s="19">
        <f t="shared" si="5"/>
        <v>293637</v>
      </c>
      <c r="L53" s="26">
        <v>139998</v>
      </c>
      <c r="M53" s="26"/>
      <c r="N53" s="26"/>
      <c r="O53" s="26"/>
      <c r="P53" s="19">
        <f t="shared" si="6"/>
        <v>139998</v>
      </c>
      <c r="Q53" s="34"/>
      <c r="R53" s="20">
        <f t="shared" si="2"/>
        <v>433635</v>
      </c>
    </row>
    <row r="54" spans="1:18" ht="16.5" hidden="1" customHeight="1">
      <c r="A54" s="1" t="str">
        <f t="shared" si="3"/>
        <v>250</v>
      </c>
      <c r="B54" s="32" t="s">
        <v>44</v>
      </c>
      <c r="C54" s="32" t="s">
        <v>49</v>
      </c>
      <c r="D54" s="15" t="s">
        <v>25</v>
      </c>
      <c r="E54" s="16">
        <v>6783440</v>
      </c>
      <c r="F54" s="17">
        <v>808000</v>
      </c>
      <c r="G54" s="18"/>
      <c r="H54" s="18"/>
      <c r="I54" s="18"/>
      <c r="J54" s="18"/>
      <c r="K54" s="19">
        <f t="shared" si="5"/>
        <v>7591440</v>
      </c>
      <c r="L54" s="16">
        <v>0</v>
      </c>
      <c r="M54" s="16"/>
      <c r="N54" s="16">
        <v>0</v>
      </c>
      <c r="O54" s="16">
        <v>2054390</v>
      </c>
      <c r="P54" s="19">
        <f t="shared" si="6"/>
        <v>2054390</v>
      </c>
      <c r="Q54" s="33">
        <f>SUM(K54:K56)+SUM(P54:P56)</f>
        <v>61488382.299999997</v>
      </c>
      <c r="R54" s="20">
        <f t="shared" si="2"/>
        <v>9645830</v>
      </c>
    </row>
    <row r="55" spans="1:18" ht="16.5" hidden="1">
      <c r="A55" s="1" t="str">
        <f t="shared" si="3"/>
        <v>250</v>
      </c>
      <c r="B55" s="32"/>
      <c r="C55" s="32"/>
      <c r="D55" s="21" t="s">
        <v>26</v>
      </c>
      <c r="E55" s="22">
        <v>1241625</v>
      </c>
      <c r="F55" s="23">
        <v>9610296.3000000007</v>
      </c>
      <c r="G55" s="24"/>
      <c r="H55" s="24">
        <v>3774955</v>
      </c>
      <c r="I55" s="24">
        <v>360000</v>
      </c>
      <c r="J55" s="24">
        <v>26216638</v>
      </c>
      <c r="K55" s="19">
        <f t="shared" si="5"/>
        <v>41203514.299999997</v>
      </c>
      <c r="L55" s="22">
        <v>2247151</v>
      </c>
      <c r="M55" s="22">
        <v>0</v>
      </c>
      <c r="N55" s="22">
        <v>263466</v>
      </c>
      <c r="O55" s="22">
        <v>7909204</v>
      </c>
      <c r="P55" s="19">
        <f t="shared" si="6"/>
        <v>10419821</v>
      </c>
      <c r="Q55" s="34"/>
      <c r="R55" s="20">
        <f t="shared" si="2"/>
        <v>51623335.299999997</v>
      </c>
    </row>
    <row r="56" spans="1:18" ht="16.5">
      <c r="A56" s="1" t="str">
        <f t="shared" si="3"/>
        <v>250</v>
      </c>
      <c r="B56" s="32"/>
      <c r="C56" s="32"/>
      <c r="D56" s="25" t="s">
        <v>27</v>
      </c>
      <c r="E56" s="26">
        <v>2875</v>
      </c>
      <c r="F56" s="27"/>
      <c r="G56" s="28">
        <v>216342</v>
      </c>
      <c r="H56" s="28"/>
      <c r="I56" s="28"/>
      <c r="J56" s="28"/>
      <c r="K56" s="19">
        <f t="shared" si="5"/>
        <v>219217</v>
      </c>
      <c r="L56" s="26">
        <v>0</v>
      </c>
      <c r="M56" s="26"/>
      <c r="N56" s="26"/>
      <c r="O56" s="26"/>
      <c r="P56" s="19">
        <f t="shared" si="6"/>
        <v>0</v>
      </c>
      <c r="Q56" s="34"/>
      <c r="R56" s="20">
        <f t="shared" si="2"/>
        <v>219217</v>
      </c>
    </row>
    <row r="57" spans="1:18" ht="16.5" hidden="1" customHeight="1">
      <c r="A57" s="1" t="str">
        <f t="shared" si="3"/>
        <v>260</v>
      </c>
      <c r="B57" s="32" t="s">
        <v>44</v>
      </c>
      <c r="C57" s="32" t="s">
        <v>50</v>
      </c>
      <c r="D57" s="15" t="s">
        <v>25</v>
      </c>
      <c r="E57" s="16">
        <v>5171256</v>
      </c>
      <c r="F57" s="17">
        <v>0</v>
      </c>
      <c r="G57" s="18"/>
      <c r="H57" s="18"/>
      <c r="I57" s="18"/>
      <c r="J57" s="18"/>
      <c r="K57" s="19">
        <f t="shared" si="5"/>
        <v>5171256</v>
      </c>
      <c r="L57" s="16">
        <v>0</v>
      </c>
      <c r="M57" s="16"/>
      <c r="N57" s="16">
        <v>0</v>
      </c>
      <c r="O57" s="16">
        <v>239129</v>
      </c>
      <c r="P57" s="19">
        <f t="shared" si="6"/>
        <v>239129</v>
      </c>
      <c r="Q57" s="33">
        <f>SUM(K57:K59)+SUM(P57:P59)</f>
        <v>27122488</v>
      </c>
      <c r="R57" s="20">
        <f t="shared" si="2"/>
        <v>5410385</v>
      </c>
    </row>
    <row r="58" spans="1:18" ht="16.5" hidden="1">
      <c r="A58" s="1" t="str">
        <f t="shared" si="3"/>
        <v>260</v>
      </c>
      <c r="B58" s="32"/>
      <c r="C58" s="32"/>
      <c r="D58" s="21" t="s">
        <v>26</v>
      </c>
      <c r="E58" s="22">
        <v>1546679</v>
      </c>
      <c r="F58" s="23">
        <v>562460</v>
      </c>
      <c r="G58" s="24"/>
      <c r="H58" s="24">
        <v>1028164</v>
      </c>
      <c r="I58" s="24">
        <v>8560000</v>
      </c>
      <c r="J58" s="24">
        <v>8987422</v>
      </c>
      <c r="K58" s="19">
        <f t="shared" si="5"/>
        <v>20684725</v>
      </c>
      <c r="L58" s="22">
        <v>0</v>
      </c>
      <c r="M58" s="22">
        <v>0</v>
      </c>
      <c r="N58" s="22">
        <v>142892</v>
      </c>
      <c r="O58" s="22">
        <v>511589</v>
      </c>
      <c r="P58" s="19">
        <f t="shared" si="6"/>
        <v>654481</v>
      </c>
      <c r="Q58" s="34"/>
      <c r="R58" s="20">
        <f t="shared" si="2"/>
        <v>21339206</v>
      </c>
    </row>
    <row r="59" spans="1:18" ht="16.5">
      <c r="A59" s="1" t="str">
        <f t="shared" si="3"/>
        <v>260</v>
      </c>
      <c r="B59" s="32"/>
      <c r="C59" s="32"/>
      <c r="D59" s="25" t="s">
        <v>27</v>
      </c>
      <c r="E59" s="26">
        <v>117500</v>
      </c>
      <c r="F59" s="27"/>
      <c r="G59" s="28">
        <v>255397</v>
      </c>
      <c r="H59" s="28"/>
      <c r="I59" s="28"/>
      <c r="J59" s="28"/>
      <c r="K59" s="19">
        <f t="shared" si="5"/>
        <v>372897</v>
      </c>
      <c r="L59" s="26">
        <v>0</v>
      </c>
      <c r="M59" s="26"/>
      <c r="N59" s="26"/>
      <c r="O59" s="26"/>
      <c r="P59" s="19">
        <f t="shared" si="6"/>
        <v>0</v>
      </c>
      <c r="Q59" s="34"/>
      <c r="R59" s="20">
        <f t="shared" si="2"/>
        <v>372897</v>
      </c>
    </row>
    <row r="60" spans="1:18" ht="16.5" hidden="1" customHeight="1">
      <c r="A60" s="1" t="str">
        <f t="shared" si="3"/>
        <v>270</v>
      </c>
      <c r="B60" s="32" t="s">
        <v>44</v>
      </c>
      <c r="C60" s="32" t="s">
        <v>51</v>
      </c>
      <c r="D60" s="15" t="s">
        <v>25</v>
      </c>
      <c r="E60" s="16">
        <v>4919295</v>
      </c>
      <c r="F60" s="17">
        <v>1049500</v>
      </c>
      <c r="G60" s="18"/>
      <c r="H60" s="18"/>
      <c r="I60" s="18"/>
      <c r="J60" s="18"/>
      <c r="K60" s="19">
        <f t="shared" si="5"/>
        <v>5968795</v>
      </c>
      <c r="L60" s="16">
        <v>0</v>
      </c>
      <c r="M60" s="16"/>
      <c r="N60" s="16">
        <v>0</v>
      </c>
      <c r="O60" s="16">
        <v>3812543</v>
      </c>
      <c r="P60" s="19">
        <f t="shared" si="6"/>
        <v>3812543</v>
      </c>
      <c r="Q60" s="33">
        <f>SUM(K60:K62)+SUM(P60:P62)</f>
        <v>26943412</v>
      </c>
      <c r="R60" s="20">
        <f t="shared" si="2"/>
        <v>9781338</v>
      </c>
    </row>
    <row r="61" spans="1:18" ht="16.5" hidden="1">
      <c r="A61" s="1" t="str">
        <f t="shared" si="3"/>
        <v>270</v>
      </c>
      <c r="B61" s="32"/>
      <c r="C61" s="32"/>
      <c r="D61" s="21" t="s">
        <v>26</v>
      </c>
      <c r="E61" s="22">
        <v>1195644</v>
      </c>
      <c r="F61" s="23">
        <v>4121501</v>
      </c>
      <c r="G61" s="24"/>
      <c r="H61" s="24">
        <v>1155131</v>
      </c>
      <c r="I61" s="24"/>
      <c r="J61" s="24">
        <v>9612667</v>
      </c>
      <c r="K61" s="19">
        <f t="shared" si="5"/>
        <v>16084943</v>
      </c>
      <c r="L61" s="22">
        <v>0</v>
      </c>
      <c r="M61" s="22">
        <v>0</v>
      </c>
      <c r="N61" s="22">
        <v>293356</v>
      </c>
      <c r="O61" s="22">
        <v>542140</v>
      </c>
      <c r="P61" s="19">
        <f t="shared" si="6"/>
        <v>835496</v>
      </c>
      <c r="Q61" s="34"/>
      <c r="R61" s="20">
        <f t="shared" si="2"/>
        <v>16920439</v>
      </c>
    </row>
    <row r="62" spans="1:18" ht="18" customHeight="1">
      <c r="A62" s="1" t="str">
        <f t="shared" si="3"/>
        <v>270</v>
      </c>
      <c r="B62" s="32"/>
      <c r="C62" s="32"/>
      <c r="D62" s="25" t="s">
        <v>27</v>
      </c>
      <c r="E62" s="26">
        <v>3795</v>
      </c>
      <c r="F62" s="27"/>
      <c r="G62" s="28">
        <v>237840</v>
      </c>
      <c r="H62" s="28"/>
      <c r="I62" s="28"/>
      <c r="J62" s="28"/>
      <c r="K62" s="19">
        <f t="shared" si="5"/>
        <v>241635</v>
      </c>
      <c r="L62" s="26">
        <v>0</v>
      </c>
      <c r="M62" s="26"/>
      <c r="N62" s="26"/>
      <c r="O62" s="26"/>
      <c r="P62" s="19">
        <f t="shared" si="6"/>
        <v>0</v>
      </c>
      <c r="Q62" s="34"/>
      <c r="R62" s="20">
        <f t="shared" si="2"/>
        <v>241635</v>
      </c>
    </row>
    <row r="63" spans="1:18" ht="16.5" hidden="1" customHeight="1">
      <c r="A63" s="1" t="str">
        <f t="shared" si="3"/>
        <v>410</v>
      </c>
      <c r="B63" s="32" t="s">
        <v>44</v>
      </c>
      <c r="C63" s="32" t="s">
        <v>52</v>
      </c>
      <c r="D63" s="15" t="s">
        <v>25</v>
      </c>
      <c r="E63" s="16">
        <v>623031</v>
      </c>
      <c r="F63" s="17">
        <v>0</v>
      </c>
      <c r="G63" s="18"/>
      <c r="H63" s="18"/>
      <c r="I63" s="18"/>
      <c r="J63" s="18"/>
      <c r="K63" s="19">
        <f t="shared" si="5"/>
        <v>623031</v>
      </c>
      <c r="L63" s="16">
        <v>0</v>
      </c>
      <c r="M63" s="16"/>
      <c r="N63" s="16">
        <v>0</v>
      </c>
      <c r="O63" s="16">
        <v>111873</v>
      </c>
      <c r="P63" s="19">
        <f t="shared" si="6"/>
        <v>111873</v>
      </c>
      <c r="Q63" s="33">
        <f>SUM(K63:K65)+SUM(P63:P65)</f>
        <v>5633433</v>
      </c>
      <c r="R63" s="20">
        <f t="shared" si="2"/>
        <v>734904</v>
      </c>
    </row>
    <row r="64" spans="1:18" ht="16.5" hidden="1">
      <c r="A64" s="1" t="str">
        <f t="shared" si="3"/>
        <v>410</v>
      </c>
      <c r="B64" s="32"/>
      <c r="C64" s="32"/>
      <c r="D64" s="21" t="s">
        <v>26</v>
      </c>
      <c r="E64" s="22">
        <v>406137</v>
      </c>
      <c r="F64" s="23">
        <v>1413765</v>
      </c>
      <c r="G64" s="24"/>
      <c r="H64" s="24">
        <v>30000</v>
      </c>
      <c r="I64" s="24"/>
      <c r="J64" s="24">
        <v>2680271</v>
      </c>
      <c r="K64" s="19">
        <f t="shared" si="5"/>
        <v>4530173</v>
      </c>
      <c r="L64" s="22">
        <v>0</v>
      </c>
      <c r="M64" s="22">
        <v>160000</v>
      </c>
      <c r="N64" s="22">
        <v>0</v>
      </c>
      <c r="O64" s="22">
        <v>181472</v>
      </c>
      <c r="P64" s="19">
        <f t="shared" si="6"/>
        <v>341472</v>
      </c>
      <c r="Q64" s="34"/>
      <c r="R64" s="20">
        <f t="shared" si="2"/>
        <v>4871645</v>
      </c>
    </row>
    <row r="65" spans="1:18" ht="16.5">
      <c r="A65" s="1" t="str">
        <f t="shared" si="3"/>
        <v>410</v>
      </c>
      <c r="B65" s="32"/>
      <c r="C65" s="32"/>
      <c r="D65" s="25" t="s">
        <v>27</v>
      </c>
      <c r="E65" s="26">
        <v>0</v>
      </c>
      <c r="F65" s="27"/>
      <c r="G65" s="28">
        <v>26884</v>
      </c>
      <c r="H65" s="28"/>
      <c r="I65" s="28"/>
      <c r="J65" s="28"/>
      <c r="K65" s="19">
        <f t="shared" si="5"/>
        <v>26884</v>
      </c>
      <c r="L65" s="26">
        <v>0</v>
      </c>
      <c r="M65" s="26"/>
      <c r="N65" s="26"/>
      <c r="O65" s="26"/>
      <c r="P65" s="19">
        <f t="shared" si="6"/>
        <v>0</v>
      </c>
      <c r="Q65" s="34"/>
      <c r="R65" s="20">
        <f t="shared" si="2"/>
        <v>26884</v>
      </c>
    </row>
    <row r="66" spans="1:18" ht="16.5" hidden="1" customHeight="1">
      <c r="A66" s="1" t="str">
        <f t="shared" si="3"/>
        <v>454</v>
      </c>
      <c r="B66" s="32" t="s">
        <v>53</v>
      </c>
      <c r="C66" s="32" t="s">
        <v>54</v>
      </c>
      <c r="D66" s="15" t="s">
        <v>25</v>
      </c>
      <c r="E66" s="16">
        <v>632078</v>
      </c>
      <c r="F66" s="17">
        <v>0</v>
      </c>
      <c r="G66" s="18"/>
      <c r="H66" s="18"/>
      <c r="I66" s="18"/>
      <c r="J66" s="18"/>
      <c r="K66" s="19">
        <f>SUM(E66:J66)</f>
        <v>632078</v>
      </c>
      <c r="L66" s="16">
        <v>0</v>
      </c>
      <c r="M66" s="16"/>
      <c r="N66" s="16">
        <v>0</v>
      </c>
      <c r="O66" s="16">
        <v>0</v>
      </c>
      <c r="P66" s="19">
        <f>SUM(L66:O66)</f>
        <v>0</v>
      </c>
      <c r="Q66" s="33">
        <f>SUM(K66:K68)+SUM(P66:P68)</f>
        <v>5781447</v>
      </c>
      <c r="R66" s="20">
        <f t="shared" si="2"/>
        <v>632078</v>
      </c>
    </row>
    <row r="67" spans="1:18" ht="16.5" hidden="1">
      <c r="A67" s="1" t="str">
        <f t="shared" si="3"/>
        <v>454</v>
      </c>
      <c r="B67" s="32"/>
      <c r="C67" s="32"/>
      <c r="D67" s="21" t="s">
        <v>26</v>
      </c>
      <c r="E67" s="22">
        <v>641891</v>
      </c>
      <c r="F67" s="23">
        <v>342417</v>
      </c>
      <c r="G67" s="24"/>
      <c r="H67" s="24">
        <v>229270</v>
      </c>
      <c r="I67" s="24"/>
      <c r="J67" s="24">
        <v>1244185</v>
      </c>
      <c r="K67" s="19">
        <f t="shared" si="5"/>
        <v>2457763</v>
      </c>
      <c r="L67" s="22">
        <v>0</v>
      </c>
      <c r="M67" s="22">
        <v>1460000</v>
      </c>
      <c r="N67" s="22">
        <v>19118</v>
      </c>
      <c r="O67" s="22">
        <v>1050000</v>
      </c>
      <c r="P67" s="19">
        <f t="shared" si="6"/>
        <v>2529118</v>
      </c>
      <c r="Q67" s="34"/>
      <c r="R67" s="20">
        <f t="shared" ref="R67:R113" si="7">K67+P67</f>
        <v>4986881</v>
      </c>
    </row>
    <row r="68" spans="1:18" ht="16.5">
      <c r="A68" s="1" t="str">
        <f t="shared" ref="A68:A113" si="8">IF(C68="",A67,MID(C68,1,3))</f>
        <v>454</v>
      </c>
      <c r="B68" s="32"/>
      <c r="C68" s="32"/>
      <c r="D68" s="25" t="s">
        <v>27</v>
      </c>
      <c r="E68" s="26">
        <v>0</v>
      </c>
      <c r="F68" s="27"/>
      <c r="G68" s="28">
        <v>162488</v>
      </c>
      <c r="H68" s="28"/>
      <c r="I68" s="28"/>
      <c r="J68" s="28"/>
      <c r="K68" s="19">
        <f t="shared" si="5"/>
        <v>162488</v>
      </c>
      <c r="L68" s="26">
        <v>0</v>
      </c>
      <c r="M68" s="26"/>
      <c r="N68" s="26"/>
      <c r="O68" s="26"/>
      <c r="P68" s="19">
        <f t="shared" si="6"/>
        <v>0</v>
      </c>
      <c r="Q68" s="34"/>
      <c r="R68" s="20">
        <f t="shared" si="7"/>
        <v>162488</v>
      </c>
    </row>
    <row r="69" spans="1:18" ht="16.5" hidden="1" customHeight="1">
      <c r="A69" s="1" t="str">
        <f t="shared" si="8"/>
        <v>340</v>
      </c>
      <c r="B69" s="32" t="s">
        <v>53</v>
      </c>
      <c r="C69" s="32" t="s">
        <v>55</v>
      </c>
      <c r="D69" s="15" t="s">
        <v>25</v>
      </c>
      <c r="E69" s="16">
        <v>2241190</v>
      </c>
      <c r="F69" s="17">
        <v>808870</v>
      </c>
      <c r="G69" s="18"/>
      <c r="H69" s="18"/>
      <c r="I69" s="18"/>
      <c r="J69" s="18"/>
      <c r="K69" s="19">
        <f t="shared" si="5"/>
        <v>3050060</v>
      </c>
      <c r="L69" s="16">
        <v>0</v>
      </c>
      <c r="M69" s="16"/>
      <c r="N69" s="16">
        <v>0</v>
      </c>
      <c r="O69" s="16">
        <v>0</v>
      </c>
      <c r="P69" s="19">
        <f t="shared" si="6"/>
        <v>0</v>
      </c>
      <c r="Q69" s="33">
        <f>SUM(K69:K71)+SUM(P69:P71)</f>
        <v>10691602.5</v>
      </c>
      <c r="R69" s="20">
        <f t="shared" si="7"/>
        <v>3050060</v>
      </c>
    </row>
    <row r="70" spans="1:18" ht="16.5" hidden="1">
      <c r="A70" s="1" t="str">
        <f t="shared" si="8"/>
        <v>340</v>
      </c>
      <c r="B70" s="32"/>
      <c r="C70" s="32"/>
      <c r="D70" s="21" t="s">
        <v>26</v>
      </c>
      <c r="E70" s="22">
        <v>934137</v>
      </c>
      <c r="F70" s="23">
        <v>351197.5</v>
      </c>
      <c r="G70" s="24"/>
      <c r="H70" s="24">
        <v>740944</v>
      </c>
      <c r="I70" s="24">
        <v>680000</v>
      </c>
      <c r="J70" s="24">
        <v>2244699</v>
      </c>
      <c r="K70" s="19">
        <f t="shared" si="5"/>
        <v>4950977.5</v>
      </c>
      <c r="L70" s="22">
        <v>1200000</v>
      </c>
      <c r="M70" s="22">
        <v>510000</v>
      </c>
      <c r="N70" s="22">
        <v>519036</v>
      </c>
      <c r="O70" s="22">
        <v>31501</v>
      </c>
      <c r="P70" s="19">
        <f t="shared" si="6"/>
        <v>2260537</v>
      </c>
      <c r="Q70" s="34"/>
      <c r="R70" s="20">
        <f t="shared" si="7"/>
        <v>7211514.5</v>
      </c>
    </row>
    <row r="71" spans="1:18" ht="16.5">
      <c r="A71" s="1" t="str">
        <f t="shared" si="8"/>
        <v>340</v>
      </c>
      <c r="B71" s="32"/>
      <c r="C71" s="32"/>
      <c r="D71" s="25" t="s">
        <v>27</v>
      </c>
      <c r="E71" s="26">
        <v>12000</v>
      </c>
      <c r="F71" s="27"/>
      <c r="G71" s="28">
        <v>418028</v>
      </c>
      <c r="H71" s="28"/>
      <c r="I71" s="28"/>
      <c r="J71" s="28"/>
      <c r="K71" s="19">
        <f t="shared" si="5"/>
        <v>430028</v>
      </c>
      <c r="L71" s="26">
        <v>0</v>
      </c>
      <c r="M71" s="26"/>
      <c r="N71" s="26"/>
      <c r="O71" s="26"/>
      <c r="P71" s="19">
        <f t="shared" si="6"/>
        <v>0</v>
      </c>
      <c r="Q71" s="34"/>
      <c r="R71" s="20">
        <f t="shared" si="7"/>
        <v>430028</v>
      </c>
    </row>
    <row r="72" spans="1:18" ht="16.5" hidden="1" customHeight="1">
      <c r="A72" s="1" t="str">
        <f t="shared" si="8"/>
        <v>230</v>
      </c>
      <c r="B72" s="32" t="s">
        <v>53</v>
      </c>
      <c r="C72" s="37" t="s">
        <v>56</v>
      </c>
      <c r="D72" s="15" t="s">
        <v>25</v>
      </c>
      <c r="E72" s="16">
        <v>3928328</v>
      </c>
      <c r="F72" s="17">
        <v>132935</v>
      </c>
      <c r="G72" s="18"/>
      <c r="H72" s="18"/>
      <c r="I72" s="18"/>
      <c r="J72" s="18"/>
      <c r="K72" s="19">
        <f t="shared" si="5"/>
        <v>4061263</v>
      </c>
      <c r="L72" s="16">
        <v>0</v>
      </c>
      <c r="M72" s="16"/>
      <c r="N72" s="16">
        <v>0</v>
      </c>
      <c r="O72" s="16">
        <v>105550</v>
      </c>
      <c r="P72" s="19">
        <f t="shared" si="6"/>
        <v>105550</v>
      </c>
      <c r="Q72" s="33">
        <f>SUM(K72:K74)+SUM(P72:P74)</f>
        <v>21881260</v>
      </c>
      <c r="R72" s="20">
        <f t="shared" si="7"/>
        <v>4166813</v>
      </c>
    </row>
    <row r="73" spans="1:18" ht="16.5" hidden="1">
      <c r="A73" s="1" t="str">
        <f t="shared" si="8"/>
        <v>230</v>
      </c>
      <c r="B73" s="32"/>
      <c r="C73" s="37"/>
      <c r="D73" s="21" t="s">
        <v>26</v>
      </c>
      <c r="E73" s="22">
        <v>929380</v>
      </c>
      <c r="F73" s="23">
        <v>2901315</v>
      </c>
      <c r="G73" s="24"/>
      <c r="H73" s="24">
        <v>934002</v>
      </c>
      <c r="I73" s="24">
        <v>5000000</v>
      </c>
      <c r="J73" s="24">
        <v>6600109</v>
      </c>
      <c r="K73" s="19">
        <f t="shared" si="5"/>
        <v>16364806</v>
      </c>
      <c r="L73" s="22">
        <v>0</v>
      </c>
      <c r="M73" s="22">
        <v>0</v>
      </c>
      <c r="N73" s="22">
        <v>225070</v>
      </c>
      <c r="O73" s="22">
        <v>488529</v>
      </c>
      <c r="P73" s="19">
        <f t="shared" si="6"/>
        <v>713599</v>
      </c>
      <c r="Q73" s="34"/>
      <c r="R73" s="20">
        <f t="shared" si="7"/>
        <v>17078405</v>
      </c>
    </row>
    <row r="74" spans="1:18" ht="16.5">
      <c r="A74" s="1" t="str">
        <f t="shared" si="8"/>
        <v>230</v>
      </c>
      <c r="B74" s="32"/>
      <c r="C74" s="37"/>
      <c r="D74" s="25" t="s">
        <v>27</v>
      </c>
      <c r="E74" s="26">
        <v>4000</v>
      </c>
      <c r="F74" s="27"/>
      <c r="G74" s="28">
        <v>632042</v>
      </c>
      <c r="H74" s="28"/>
      <c r="I74" s="28"/>
      <c r="J74" s="28"/>
      <c r="K74" s="19">
        <f t="shared" si="5"/>
        <v>636042</v>
      </c>
      <c r="L74" s="26">
        <v>0</v>
      </c>
      <c r="M74" s="26"/>
      <c r="N74" s="26"/>
      <c r="O74" s="26"/>
      <c r="P74" s="19">
        <f t="shared" si="6"/>
        <v>0</v>
      </c>
      <c r="Q74" s="34"/>
      <c r="R74" s="20">
        <f t="shared" si="7"/>
        <v>636042</v>
      </c>
    </row>
    <row r="75" spans="1:18" ht="16.5" hidden="1">
      <c r="A75" s="1" t="str">
        <f t="shared" si="8"/>
        <v>476</v>
      </c>
      <c r="B75" s="32" t="s">
        <v>53</v>
      </c>
      <c r="C75" s="32" t="s">
        <v>57</v>
      </c>
      <c r="D75" s="15" t="s">
        <v>25</v>
      </c>
      <c r="E75" s="16">
        <v>50000</v>
      </c>
      <c r="F75" s="17">
        <v>385000</v>
      </c>
      <c r="G75" s="18"/>
      <c r="H75" s="18"/>
      <c r="I75" s="18"/>
      <c r="J75" s="18"/>
      <c r="K75" s="19">
        <f t="shared" si="5"/>
        <v>435000</v>
      </c>
      <c r="L75" s="16">
        <v>0</v>
      </c>
      <c r="M75" s="16"/>
      <c r="N75" s="16">
        <v>0</v>
      </c>
      <c r="O75" s="16">
        <v>200300</v>
      </c>
      <c r="P75" s="19">
        <f t="shared" si="6"/>
        <v>200300</v>
      </c>
      <c r="Q75" s="33">
        <f>SUM(K75:K77)+SUM(P75:P77)</f>
        <v>7122888</v>
      </c>
      <c r="R75" s="20">
        <f t="shared" si="7"/>
        <v>635300</v>
      </c>
    </row>
    <row r="76" spans="1:18" ht="16.5" hidden="1">
      <c r="A76" s="1" t="str">
        <f t="shared" si="8"/>
        <v>476</v>
      </c>
      <c r="B76" s="32"/>
      <c r="C76" s="32"/>
      <c r="D76" s="21" t="s">
        <v>26</v>
      </c>
      <c r="E76" s="22">
        <v>45000</v>
      </c>
      <c r="F76" s="23">
        <v>252814</v>
      </c>
      <c r="G76" s="24"/>
      <c r="H76" s="24">
        <v>138525</v>
      </c>
      <c r="I76" s="24"/>
      <c r="J76" s="24">
        <v>4170806</v>
      </c>
      <c r="K76" s="19">
        <f t="shared" si="5"/>
        <v>4607145</v>
      </c>
      <c r="L76" s="22">
        <v>255956</v>
      </c>
      <c r="M76" s="22">
        <v>0</v>
      </c>
      <c r="N76" s="22">
        <v>486746</v>
      </c>
      <c r="O76" s="22">
        <v>1005264</v>
      </c>
      <c r="P76" s="19">
        <f t="shared" si="6"/>
        <v>1747966</v>
      </c>
      <c r="Q76" s="34"/>
      <c r="R76" s="20">
        <f t="shared" si="7"/>
        <v>6355111</v>
      </c>
    </row>
    <row r="77" spans="1:18" ht="16.5">
      <c r="A77" s="1" t="str">
        <f t="shared" si="8"/>
        <v>476</v>
      </c>
      <c r="B77" s="32"/>
      <c r="C77" s="32"/>
      <c r="D77" s="25" t="s">
        <v>27</v>
      </c>
      <c r="E77" s="26">
        <v>0</v>
      </c>
      <c r="F77" s="27"/>
      <c r="G77" s="28">
        <v>132477</v>
      </c>
      <c r="H77" s="28"/>
      <c r="I77" s="28"/>
      <c r="J77" s="28"/>
      <c r="K77" s="19">
        <f t="shared" si="5"/>
        <v>132477</v>
      </c>
      <c r="L77" s="26">
        <v>0</v>
      </c>
      <c r="M77" s="26"/>
      <c r="N77" s="26"/>
      <c r="O77" s="26"/>
      <c r="P77" s="19">
        <f t="shared" si="6"/>
        <v>0</v>
      </c>
      <c r="Q77" s="34"/>
      <c r="R77" s="20">
        <f t="shared" si="7"/>
        <v>132477</v>
      </c>
    </row>
    <row r="78" spans="1:18" ht="16.5" hidden="1" customHeight="1">
      <c r="A78" s="1" t="str">
        <f>IF(C78="",#REF!,MID(C78,1,3))</f>
        <v>456</v>
      </c>
      <c r="B78" s="32" t="s">
        <v>58</v>
      </c>
      <c r="C78" s="32" t="s">
        <v>59</v>
      </c>
      <c r="D78" s="15" t="s">
        <v>25</v>
      </c>
      <c r="E78" s="16">
        <v>643927</v>
      </c>
      <c r="F78" s="17">
        <v>0</v>
      </c>
      <c r="G78" s="18"/>
      <c r="H78" s="18"/>
      <c r="I78" s="18"/>
      <c r="J78" s="18"/>
      <c r="K78" s="19">
        <f t="shared" si="5"/>
        <v>643927</v>
      </c>
      <c r="L78" s="16">
        <v>0</v>
      </c>
      <c r="M78" s="16"/>
      <c r="N78" s="16">
        <v>0</v>
      </c>
      <c r="O78" s="16">
        <v>300000</v>
      </c>
      <c r="P78" s="19">
        <f t="shared" si="6"/>
        <v>300000</v>
      </c>
      <c r="Q78" s="33">
        <f>SUM(K78:K80)+SUM(P78:P80)</f>
        <v>2825753</v>
      </c>
      <c r="R78" s="20">
        <f t="shared" si="7"/>
        <v>943927</v>
      </c>
    </row>
    <row r="79" spans="1:18" ht="16.5" hidden="1">
      <c r="A79" s="1" t="str">
        <f t="shared" si="8"/>
        <v>456</v>
      </c>
      <c r="B79" s="32"/>
      <c r="C79" s="32"/>
      <c r="D79" s="21" t="s">
        <v>26</v>
      </c>
      <c r="E79" s="22">
        <v>404648</v>
      </c>
      <c r="F79" s="23">
        <v>172734</v>
      </c>
      <c r="G79" s="24"/>
      <c r="H79" s="24">
        <v>10000</v>
      </c>
      <c r="I79" s="24"/>
      <c r="J79" s="24">
        <v>625164</v>
      </c>
      <c r="K79" s="19">
        <f t="shared" si="5"/>
        <v>1212546</v>
      </c>
      <c r="L79" s="22">
        <v>0</v>
      </c>
      <c r="M79" s="22">
        <v>0</v>
      </c>
      <c r="N79" s="22">
        <v>31126</v>
      </c>
      <c r="O79" s="22">
        <v>620154</v>
      </c>
      <c r="P79" s="19">
        <f t="shared" si="6"/>
        <v>651280</v>
      </c>
      <c r="Q79" s="34"/>
      <c r="R79" s="20">
        <f t="shared" si="7"/>
        <v>1863826</v>
      </c>
    </row>
    <row r="80" spans="1:18" ht="16.5">
      <c r="A80" s="1" t="str">
        <f t="shared" si="8"/>
        <v>456</v>
      </c>
      <c r="B80" s="32"/>
      <c r="C80" s="32"/>
      <c r="D80" s="25" t="s">
        <v>27</v>
      </c>
      <c r="E80" s="26">
        <v>18000</v>
      </c>
      <c r="F80" s="27"/>
      <c r="G80" s="28">
        <v>0</v>
      </c>
      <c r="H80" s="28"/>
      <c r="I80" s="28"/>
      <c r="J80" s="28"/>
      <c r="K80" s="19">
        <f t="shared" si="5"/>
        <v>18000</v>
      </c>
      <c r="L80" s="26">
        <v>0</v>
      </c>
      <c r="M80" s="26"/>
      <c r="N80" s="26"/>
      <c r="O80" s="26"/>
      <c r="P80" s="19">
        <f t="shared" si="6"/>
        <v>0</v>
      </c>
      <c r="Q80" s="34"/>
      <c r="R80" s="20">
        <f t="shared" si="7"/>
        <v>18000</v>
      </c>
    </row>
    <row r="81" spans="1:18" ht="16.5" hidden="1" customHeight="1">
      <c r="A81" s="1" t="str">
        <f t="shared" si="8"/>
        <v>473</v>
      </c>
      <c r="B81" s="32" t="s">
        <v>58</v>
      </c>
      <c r="C81" s="32" t="s">
        <v>60</v>
      </c>
      <c r="D81" s="15" t="s">
        <v>25</v>
      </c>
      <c r="E81" s="16">
        <v>2283187</v>
      </c>
      <c r="F81" s="17">
        <v>0</v>
      </c>
      <c r="G81" s="18"/>
      <c r="H81" s="18"/>
      <c r="I81" s="18"/>
      <c r="J81" s="18"/>
      <c r="K81" s="19">
        <f t="shared" si="5"/>
        <v>2283187</v>
      </c>
      <c r="L81" s="16">
        <v>0</v>
      </c>
      <c r="M81" s="16"/>
      <c r="N81" s="16">
        <v>0</v>
      </c>
      <c r="O81" s="16">
        <v>18990</v>
      </c>
      <c r="P81" s="19">
        <f t="shared" si="6"/>
        <v>18990</v>
      </c>
      <c r="Q81" s="33">
        <f>SUM(K81:K83)+SUM(P81:P83)</f>
        <v>8985338</v>
      </c>
      <c r="R81" s="20">
        <f t="shared" si="7"/>
        <v>2302177</v>
      </c>
    </row>
    <row r="82" spans="1:18" ht="16.5" hidden="1">
      <c r="A82" s="1" t="str">
        <f t="shared" si="8"/>
        <v>473</v>
      </c>
      <c r="B82" s="32"/>
      <c r="C82" s="32"/>
      <c r="D82" s="21" t="s">
        <v>26</v>
      </c>
      <c r="E82" s="22">
        <v>690594</v>
      </c>
      <c r="F82" s="23">
        <v>374952</v>
      </c>
      <c r="G82" s="24"/>
      <c r="H82" s="24">
        <v>24211</v>
      </c>
      <c r="I82" s="24">
        <v>680000</v>
      </c>
      <c r="J82" s="24">
        <v>3324158</v>
      </c>
      <c r="K82" s="19">
        <f t="shared" si="5"/>
        <v>5093915</v>
      </c>
      <c r="L82" s="22">
        <v>0</v>
      </c>
      <c r="M82" s="22">
        <v>560000</v>
      </c>
      <c r="N82" s="22">
        <v>294390</v>
      </c>
      <c r="O82" s="22">
        <v>659856</v>
      </c>
      <c r="P82" s="19">
        <f t="shared" si="6"/>
        <v>1514246</v>
      </c>
      <c r="Q82" s="34"/>
      <c r="R82" s="20">
        <f t="shared" si="7"/>
        <v>6608161</v>
      </c>
    </row>
    <row r="83" spans="1:18" ht="16.5">
      <c r="A83" s="1" t="str">
        <f t="shared" si="8"/>
        <v>473</v>
      </c>
      <c r="B83" s="32"/>
      <c r="C83" s="32"/>
      <c r="D83" s="25" t="s">
        <v>27</v>
      </c>
      <c r="E83" s="26">
        <v>75000</v>
      </c>
      <c r="F83" s="27"/>
      <c r="G83" s="28">
        <v>0</v>
      </c>
      <c r="H83" s="28"/>
      <c r="I83" s="28"/>
      <c r="J83" s="28"/>
      <c r="K83" s="19">
        <f t="shared" si="5"/>
        <v>75000</v>
      </c>
      <c r="L83" s="26">
        <v>0</v>
      </c>
      <c r="M83" s="26"/>
      <c r="N83" s="26"/>
      <c r="O83" s="26"/>
      <c r="P83" s="19">
        <f t="shared" si="6"/>
        <v>0</v>
      </c>
      <c r="Q83" s="34"/>
      <c r="R83" s="20">
        <f t="shared" si="7"/>
        <v>75000</v>
      </c>
    </row>
    <row r="84" spans="1:18" ht="19.5" hidden="1" customHeight="1">
      <c r="A84" s="1" t="str">
        <f t="shared" si="8"/>
        <v>280</v>
      </c>
      <c r="B84" s="32" t="s">
        <v>58</v>
      </c>
      <c r="C84" s="32" t="s">
        <v>61</v>
      </c>
      <c r="D84" s="15" t="s">
        <v>25</v>
      </c>
      <c r="E84" s="16">
        <v>2478746</v>
      </c>
      <c r="F84" s="17">
        <v>494661</v>
      </c>
      <c r="G84" s="18"/>
      <c r="H84" s="18"/>
      <c r="I84" s="18"/>
      <c r="J84" s="18"/>
      <c r="K84" s="19">
        <f t="shared" si="5"/>
        <v>2973407</v>
      </c>
      <c r="L84" s="16">
        <v>0</v>
      </c>
      <c r="M84" s="16"/>
      <c r="N84" s="16">
        <v>0</v>
      </c>
      <c r="O84" s="16">
        <v>356520</v>
      </c>
      <c r="P84" s="19">
        <f t="shared" si="6"/>
        <v>356520</v>
      </c>
      <c r="Q84" s="33">
        <f>SUM(K84:K86)+SUM(P84:P86)</f>
        <v>22736465</v>
      </c>
      <c r="R84" s="20">
        <f t="shared" si="7"/>
        <v>3329927</v>
      </c>
    </row>
    <row r="85" spans="1:18" ht="20.25" hidden="1" customHeight="1">
      <c r="A85" s="1" t="str">
        <f t="shared" si="8"/>
        <v>280</v>
      </c>
      <c r="B85" s="32"/>
      <c r="C85" s="32"/>
      <c r="D85" s="21" t="s">
        <v>26</v>
      </c>
      <c r="E85" s="22">
        <v>851744</v>
      </c>
      <c r="F85" s="23">
        <v>878365</v>
      </c>
      <c r="G85" s="24"/>
      <c r="H85" s="24">
        <v>1063399</v>
      </c>
      <c r="I85" s="24"/>
      <c r="J85" s="24">
        <v>6254569</v>
      </c>
      <c r="K85" s="19">
        <f>SUM(E85:J85)</f>
        <v>9048077</v>
      </c>
      <c r="L85" s="22">
        <v>3097000</v>
      </c>
      <c r="M85" s="22">
        <v>180000</v>
      </c>
      <c r="N85" s="22">
        <v>1226858</v>
      </c>
      <c r="O85" s="22">
        <v>5826871</v>
      </c>
      <c r="P85" s="19">
        <f t="shared" si="6"/>
        <v>10330729</v>
      </c>
      <c r="Q85" s="34"/>
      <c r="R85" s="20">
        <f t="shared" si="7"/>
        <v>19378806</v>
      </c>
    </row>
    <row r="86" spans="1:18" ht="16.5">
      <c r="A86" s="1" t="str">
        <f t="shared" si="8"/>
        <v>280</v>
      </c>
      <c r="B86" s="32"/>
      <c r="C86" s="32"/>
      <c r="D86" s="25" t="s">
        <v>27</v>
      </c>
      <c r="E86" s="26">
        <v>8000</v>
      </c>
      <c r="F86" s="27"/>
      <c r="G86" s="28">
        <v>19732</v>
      </c>
      <c r="H86" s="28"/>
      <c r="I86" s="28"/>
      <c r="J86" s="28"/>
      <c r="K86" s="19">
        <f t="shared" si="5"/>
        <v>27732</v>
      </c>
      <c r="L86" s="26">
        <v>0</v>
      </c>
      <c r="M86" s="26"/>
      <c r="N86" s="26"/>
      <c r="O86" s="26"/>
      <c r="P86" s="19">
        <f t="shared" si="6"/>
        <v>0</v>
      </c>
      <c r="Q86" s="34"/>
      <c r="R86" s="20">
        <f t="shared" si="7"/>
        <v>27732</v>
      </c>
    </row>
    <row r="87" spans="1:18" ht="16.5" hidden="1" customHeight="1">
      <c r="A87" s="1" t="str">
        <f t="shared" si="8"/>
        <v>290</v>
      </c>
      <c r="B87" s="32" t="s">
        <v>58</v>
      </c>
      <c r="C87" s="32" t="s">
        <v>62</v>
      </c>
      <c r="D87" s="15" t="s">
        <v>25</v>
      </c>
      <c r="E87" s="16">
        <v>2948912</v>
      </c>
      <c r="F87" s="17">
        <v>77000</v>
      </c>
      <c r="G87" s="18"/>
      <c r="H87" s="18"/>
      <c r="I87" s="18"/>
      <c r="J87" s="18"/>
      <c r="K87" s="19">
        <f t="shared" si="5"/>
        <v>3025912</v>
      </c>
      <c r="L87" s="16">
        <v>0</v>
      </c>
      <c r="M87" s="16"/>
      <c r="N87" s="16">
        <v>0</v>
      </c>
      <c r="O87" s="16">
        <v>0</v>
      </c>
      <c r="P87" s="19">
        <f t="shared" si="6"/>
        <v>0</v>
      </c>
      <c r="Q87" s="33">
        <f>SUM(K87:K89)+SUM(P87:P89)</f>
        <v>25940559</v>
      </c>
      <c r="R87" s="20">
        <f t="shared" si="7"/>
        <v>3025912</v>
      </c>
    </row>
    <row r="88" spans="1:18" ht="16.5" hidden="1">
      <c r="A88" s="1" t="str">
        <f t="shared" si="8"/>
        <v>290</v>
      </c>
      <c r="B88" s="32"/>
      <c r="C88" s="32"/>
      <c r="D88" s="21" t="s">
        <v>26</v>
      </c>
      <c r="E88" s="22">
        <v>772309</v>
      </c>
      <c r="F88" s="23">
        <v>242423</v>
      </c>
      <c r="G88" s="24"/>
      <c r="H88" s="24">
        <v>1049102</v>
      </c>
      <c r="I88" s="24">
        <v>8495000</v>
      </c>
      <c r="J88" s="24">
        <v>3890273</v>
      </c>
      <c r="K88" s="19">
        <f t="shared" si="5"/>
        <v>14449107</v>
      </c>
      <c r="L88" s="22">
        <v>8100000</v>
      </c>
      <c r="M88" s="22">
        <v>0</v>
      </c>
      <c r="N88" s="22">
        <v>145874</v>
      </c>
      <c r="O88" s="22">
        <v>70355</v>
      </c>
      <c r="P88" s="19">
        <f t="shared" si="6"/>
        <v>8316229</v>
      </c>
      <c r="Q88" s="34"/>
      <c r="R88" s="20">
        <f t="shared" si="7"/>
        <v>22765336</v>
      </c>
    </row>
    <row r="89" spans="1:18" ht="16.5">
      <c r="A89" s="1" t="str">
        <f t="shared" si="8"/>
        <v>290</v>
      </c>
      <c r="B89" s="32"/>
      <c r="C89" s="32"/>
      <c r="D89" s="25" t="s">
        <v>27</v>
      </c>
      <c r="E89" s="26">
        <v>89680</v>
      </c>
      <c r="F89" s="27"/>
      <c r="G89" s="28">
        <v>59631</v>
      </c>
      <c r="H89" s="28"/>
      <c r="I89" s="28"/>
      <c r="J89" s="28"/>
      <c r="K89" s="19">
        <f t="shared" si="5"/>
        <v>149311</v>
      </c>
      <c r="L89" s="26">
        <v>0</v>
      </c>
      <c r="M89" s="26"/>
      <c r="N89" s="26"/>
      <c r="O89" s="26"/>
      <c r="P89" s="19">
        <f t="shared" si="6"/>
        <v>0</v>
      </c>
      <c r="Q89" s="34"/>
      <c r="R89" s="20">
        <f t="shared" si="7"/>
        <v>149311</v>
      </c>
    </row>
    <row r="90" spans="1:18" ht="16.5" hidden="1" customHeight="1">
      <c r="A90" s="1" t="str">
        <f t="shared" si="8"/>
        <v>458</v>
      </c>
      <c r="B90" s="32" t="s">
        <v>63</v>
      </c>
      <c r="C90" s="32" t="s">
        <v>64</v>
      </c>
      <c r="D90" s="15" t="s">
        <v>25</v>
      </c>
      <c r="E90" s="16">
        <v>445830</v>
      </c>
      <c r="F90" s="17">
        <v>0</v>
      </c>
      <c r="G90" s="18"/>
      <c r="H90" s="18"/>
      <c r="I90" s="18"/>
      <c r="J90" s="18"/>
      <c r="K90" s="19">
        <f t="shared" si="5"/>
        <v>445830</v>
      </c>
      <c r="L90" s="16">
        <v>0</v>
      </c>
      <c r="M90" s="16"/>
      <c r="N90" s="16">
        <v>0</v>
      </c>
      <c r="O90" s="16">
        <v>0</v>
      </c>
      <c r="P90" s="19">
        <f t="shared" si="6"/>
        <v>0</v>
      </c>
      <c r="Q90" s="33">
        <f>SUM(K90:K92)+SUM(P90:P92)</f>
        <v>2511567</v>
      </c>
      <c r="R90" s="20">
        <f t="shared" si="7"/>
        <v>445830</v>
      </c>
    </row>
    <row r="91" spans="1:18" ht="16.5" hidden="1">
      <c r="A91" s="1" t="str">
        <f t="shared" si="8"/>
        <v>458</v>
      </c>
      <c r="B91" s="32"/>
      <c r="C91" s="32"/>
      <c r="D91" s="21" t="s">
        <v>26</v>
      </c>
      <c r="E91" s="22">
        <v>572004</v>
      </c>
      <c r="F91" s="23">
        <v>0</v>
      </c>
      <c r="G91" s="24"/>
      <c r="H91" s="24">
        <v>0</v>
      </c>
      <c r="I91" s="24"/>
      <c r="J91" s="24">
        <v>703045</v>
      </c>
      <c r="K91" s="19">
        <f t="shared" si="5"/>
        <v>1275049</v>
      </c>
      <c r="L91" s="22">
        <v>0</v>
      </c>
      <c r="M91" s="22">
        <v>0</v>
      </c>
      <c r="N91" s="22">
        <v>5688</v>
      </c>
      <c r="O91" s="22">
        <v>785000</v>
      </c>
      <c r="P91" s="19">
        <f t="shared" si="6"/>
        <v>790688</v>
      </c>
      <c r="Q91" s="34"/>
      <c r="R91" s="20">
        <f t="shared" si="7"/>
        <v>2065737</v>
      </c>
    </row>
    <row r="92" spans="1:18" ht="16.5">
      <c r="A92" s="1" t="str">
        <f t="shared" si="8"/>
        <v>458</v>
      </c>
      <c r="B92" s="32"/>
      <c r="C92" s="32"/>
      <c r="D92" s="25" t="s">
        <v>27</v>
      </c>
      <c r="E92" s="26">
        <v>0</v>
      </c>
      <c r="F92" s="27"/>
      <c r="G92" s="28">
        <v>0</v>
      </c>
      <c r="H92" s="28"/>
      <c r="I92" s="28"/>
      <c r="J92" s="28"/>
      <c r="K92" s="19">
        <f t="shared" si="5"/>
        <v>0</v>
      </c>
      <c r="L92" s="26">
        <v>0</v>
      </c>
      <c r="M92" s="26"/>
      <c r="N92" s="26"/>
      <c r="O92" s="26"/>
      <c r="P92" s="19">
        <f t="shared" si="6"/>
        <v>0</v>
      </c>
      <c r="Q92" s="34"/>
      <c r="R92" s="20">
        <f t="shared" si="7"/>
        <v>0</v>
      </c>
    </row>
    <row r="93" spans="1:18" ht="16.5" hidden="1" customHeight="1">
      <c r="A93" s="1" t="str">
        <f t="shared" si="8"/>
        <v>300</v>
      </c>
      <c r="B93" s="32" t="s">
        <v>63</v>
      </c>
      <c r="C93" s="32" t="s">
        <v>65</v>
      </c>
      <c r="D93" s="15" t="s">
        <v>25</v>
      </c>
      <c r="E93" s="16">
        <v>783325</v>
      </c>
      <c r="F93" s="17">
        <v>10600</v>
      </c>
      <c r="G93" s="18"/>
      <c r="H93" s="18"/>
      <c r="I93" s="18"/>
      <c r="J93" s="18"/>
      <c r="K93" s="19">
        <f t="shared" si="5"/>
        <v>793925</v>
      </c>
      <c r="L93" s="16">
        <v>0</v>
      </c>
      <c r="M93" s="16"/>
      <c r="N93" s="16">
        <v>0</v>
      </c>
      <c r="O93" s="16">
        <v>88932</v>
      </c>
      <c r="P93" s="19">
        <f t="shared" si="6"/>
        <v>88932</v>
      </c>
      <c r="Q93" s="33">
        <f>SUM(K93:K95)+SUM(P93:P95)</f>
        <v>3133903</v>
      </c>
      <c r="R93" s="20">
        <f t="shared" si="7"/>
        <v>882857</v>
      </c>
    </row>
    <row r="94" spans="1:18" ht="16.5" hidden="1">
      <c r="A94" s="1" t="str">
        <f t="shared" si="8"/>
        <v>300</v>
      </c>
      <c r="B94" s="32"/>
      <c r="C94" s="32"/>
      <c r="D94" s="21" t="s">
        <v>26</v>
      </c>
      <c r="E94" s="22">
        <v>987121</v>
      </c>
      <c r="F94" s="23">
        <v>28290</v>
      </c>
      <c r="G94" s="24"/>
      <c r="H94" s="24">
        <v>50000</v>
      </c>
      <c r="I94" s="24"/>
      <c r="J94" s="24">
        <v>1038028</v>
      </c>
      <c r="K94" s="19">
        <f t="shared" si="5"/>
        <v>2103439</v>
      </c>
      <c r="L94" s="22">
        <v>0</v>
      </c>
      <c r="M94" s="22">
        <v>0</v>
      </c>
      <c r="N94" s="22">
        <v>106539</v>
      </c>
      <c r="O94" s="22">
        <v>41068</v>
      </c>
      <c r="P94" s="19">
        <f t="shared" si="6"/>
        <v>147607</v>
      </c>
      <c r="Q94" s="34"/>
      <c r="R94" s="20">
        <f t="shared" si="7"/>
        <v>2251046</v>
      </c>
    </row>
    <row r="95" spans="1:18" ht="16.5">
      <c r="A95" s="1" t="str">
        <f t="shared" si="8"/>
        <v>300</v>
      </c>
      <c r="B95" s="32"/>
      <c r="C95" s="32"/>
      <c r="D95" s="25" t="s">
        <v>27</v>
      </c>
      <c r="E95" s="26">
        <v>0</v>
      </c>
      <c r="F95" s="27"/>
      <c r="G95" s="28">
        <v>0</v>
      </c>
      <c r="H95" s="28"/>
      <c r="I95" s="28"/>
      <c r="J95" s="28"/>
      <c r="K95" s="19">
        <f t="shared" si="5"/>
        <v>0</v>
      </c>
      <c r="L95" s="26">
        <v>0</v>
      </c>
      <c r="M95" s="26"/>
      <c r="N95" s="26"/>
      <c r="O95" s="26"/>
      <c r="P95" s="19">
        <f t="shared" si="6"/>
        <v>0</v>
      </c>
      <c r="Q95" s="34"/>
      <c r="R95" s="20">
        <f t="shared" si="7"/>
        <v>0</v>
      </c>
    </row>
    <row r="96" spans="1:18" ht="16.5" hidden="1" customHeight="1">
      <c r="A96" s="1" t="str">
        <f t="shared" si="8"/>
        <v>330</v>
      </c>
      <c r="B96" s="32" t="s">
        <v>63</v>
      </c>
      <c r="C96" s="32" t="s">
        <v>66</v>
      </c>
      <c r="D96" s="15" t="s">
        <v>25</v>
      </c>
      <c r="E96" s="16">
        <v>851976</v>
      </c>
      <c r="F96" s="17">
        <v>50000</v>
      </c>
      <c r="G96" s="18"/>
      <c r="H96" s="18"/>
      <c r="I96" s="18"/>
      <c r="J96" s="18"/>
      <c r="K96" s="19">
        <f t="shared" si="5"/>
        <v>901976</v>
      </c>
      <c r="L96" s="16">
        <v>0</v>
      </c>
      <c r="M96" s="16"/>
      <c r="N96" s="16">
        <v>0</v>
      </c>
      <c r="O96" s="16">
        <v>0</v>
      </c>
      <c r="P96" s="19">
        <f t="shared" si="6"/>
        <v>0</v>
      </c>
      <c r="Q96" s="33">
        <f>SUM(K96:K98)+SUM(P96:P98)</f>
        <v>6270997</v>
      </c>
      <c r="R96" s="20">
        <f t="shared" si="7"/>
        <v>901976</v>
      </c>
    </row>
    <row r="97" spans="1:18" ht="16.5" hidden="1">
      <c r="A97" s="1" t="str">
        <f t="shared" si="8"/>
        <v>330</v>
      </c>
      <c r="B97" s="32"/>
      <c r="C97" s="32"/>
      <c r="D97" s="21" t="s">
        <v>26</v>
      </c>
      <c r="E97" s="22">
        <v>3041512</v>
      </c>
      <c r="F97" s="23">
        <v>239337</v>
      </c>
      <c r="G97" s="24"/>
      <c r="H97" s="24">
        <v>665200</v>
      </c>
      <c r="I97" s="24"/>
      <c r="J97" s="24">
        <v>1285696</v>
      </c>
      <c r="K97" s="19">
        <f t="shared" si="5"/>
        <v>5231745</v>
      </c>
      <c r="L97" s="22">
        <v>0</v>
      </c>
      <c r="M97" s="22">
        <v>0</v>
      </c>
      <c r="N97" s="22">
        <v>0</v>
      </c>
      <c r="O97" s="22">
        <v>0</v>
      </c>
      <c r="P97" s="19">
        <f t="shared" si="6"/>
        <v>0</v>
      </c>
      <c r="Q97" s="34"/>
      <c r="R97" s="20">
        <f t="shared" si="7"/>
        <v>5231745</v>
      </c>
    </row>
    <row r="98" spans="1:18" ht="16.5">
      <c r="A98" s="1" t="str">
        <f t="shared" si="8"/>
        <v>330</v>
      </c>
      <c r="B98" s="32"/>
      <c r="C98" s="32"/>
      <c r="D98" s="25" t="s">
        <v>27</v>
      </c>
      <c r="E98" s="26">
        <v>137276</v>
      </c>
      <c r="F98" s="27"/>
      <c r="G98" s="28">
        <v>0</v>
      </c>
      <c r="H98" s="28"/>
      <c r="I98" s="28"/>
      <c r="J98" s="28"/>
      <c r="K98" s="19">
        <f t="shared" si="5"/>
        <v>137276</v>
      </c>
      <c r="L98" s="26">
        <v>0</v>
      </c>
      <c r="M98" s="26"/>
      <c r="N98" s="26"/>
      <c r="O98" s="26"/>
      <c r="P98" s="19">
        <f t="shared" si="6"/>
        <v>0</v>
      </c>
      <c r="Q98" s="34"/>
      <c r="R98" s="20">
        <f t="shared" si="7"/>
        <v>137276</v>
      </c>
    </row>
    <row r="99" spans="1:18" ht="16.5" hidden="1" customHeight="1">
      <c r="A99" s="1" t="str">
        <f t="shared" si="8"/>
        <v>390</v>
      </c>
      <c r="B99" s="32" t="s">
        <v>63</v>
      </c>
      <c r="C99" s="32" t="s">
        <v>67</v>
      </c>
      <c r="D99" s="15" t="s">
        <v>25</v>
      </c>
      <c r="E99" s="16">
        <v>1648107</v>
      </c>
      <c r="F99" s="17">
        <v>260881</v>
      </c>
      <c r="G99" s="18"/>
      <c r="H99" s="18"/>
      <c r="I99" s="18"/>
      <c r="J99" s="18"/>
      <c r="K99" s="19">
        <f t="shared" ref="K99:K117" si="9">SUM(E99:J99)</f>
        <v>1908988</v>
      </c>
      <c r="L99" s="16">
        <v>0</v>
      </c>
      <c r="M99" s="16"/>
      <c r="N99" s="16">
        <v>0</v>
      </c>
      <c r="O99" s="16">
        <v>0</v>
      </c>
      <c r="P99" s="19">
        <f t="shared" ref="P99:P148" si="10">SUM(L99:O99)</f>
        <v>0</v>
      </c>
      <c r="Q99" s="33">
        <f>SUM(K99:K101)+SUM(P99:P101)</f>
        <v>6793105</v>
      </c>
      <c r="R99" s="20">
        <f t="shared" si="7"/>
        <v>1908988</v>
      </c>
    </row>
    <row r="100" spans="1:18" ht="16.5" hidden="1">
      <c r="A100" s="1" t="str">
        <f t="shared" si="8"/>
        <v>390</v>
      </c>
      <c r="B100" s="32"/>
      <c r="C100" s="32"/>
      <c r="D100" s="21" t="s">
        <v>26</v>
      </c>
      <c r="E100" s="22">
        <v>717219</v>
      </c>
      <c r="F100" s="23">
        <v>342338</v>
      </c>
      <c r="G100" s="24"/>
      <c r="H100" s="24">
        <v>0</v>
      </c>
      <c r="I100" s="24">
        <v>680000</v>
      </c>
      <c r="J100" s="24">
        <v>2237594</v>
      </c>
      <c r="K100" s="19">
        <f t="shared" si="9"/>
        <v>3977151</v>
      </c>
      <c r="L100" s="22">
        <v>0</v>
      </c>
      <c r="M100" s="22">
        <v>60000</v>
      </c>
      <c r="N100" s="22">
        <v>189600</v>
      </c>
      <c r="O100" s="22">
        <v>174944</v>
      </c>
      <c r="P100" s="19">
        <f t="shared" si="10"/>
        <v>424544</v>
      </c>
      <c r="Q100" s="34"/>
      <c r="R100" s="20">
        <f t="shared" si="7"/>
        <v>4401695</v>
      </c>
    </row>
    <row r="101" spans="1:18" ht="21" customHeight="1">
      <c r="A101" s="1" t="str">
        <f t="shared" si="8"/>
        <v>390</v>
      </c>
      <c r="B101" s="32"/>
      <c r="C101" s="32"/>
      <c r="D101" s="25" t="s">
        <v>27</v>
      </c>
      <c r="E101" s="26">
        <v>0</v>
      </c>
      <c r="F101" s="27"/>
      <c r="G101" s="28">
        <v>441860</v>
      </c>
      <c r="H101" s="28"/>
      <c r="I101" s="28"/>
      <c r="J101" s="28"/>
      <c r="K101" s="19">
        <f t="shared" si="9"/>
        <v>441860</v>
      </c>
      <c r="L101" s="26">
        <v>40562</v>
      </c>
      <c r="M101" s="26"/>
      <c r="N101" s="26"/>
      <c r="O101" s="26"/>
      <c r="P101" s="19">
        <f t="shared" si="10"/>
        <v>40562</v>
      </c>
      <c r="Q101" s="34"/>
      <c r="R101" s="20">
        <f t="shared" si="7"/>
        <v>482422</v>
      </c>
    </row>
    <row r="102" spans="1:18" ht="16.5" hidden="1" customHeight="1">
      <c r="A102" s="1" t="str">
        <f t="shared" si="8"/>
        <v>400</v>
      </c>
      <c r="B102" s="32" t="s">
        <v>63</v>
      </c>
      <c r="C102" s="32" t="s">
        <v>68</v>
      </c>
      <c r="D102" s="15" t="s">
        <v>25</v>
      </c>
      <c r="E102" s="16">
        <v>54000</v>
      </c>
      <c r="F102" s="17">
        <v>0</v>
      </c>
      <c r="G102" s="18"/>
      <c r="H102" s="18"/>
      <c r="I102" s="18"/>
      <c r="J102" s="18"/>
      <c r="K102" s="19">
        <f t="shared" si="9"/>
        <v>54000</v>
      </c>
      <c r="L102" s="16">
        <v>0</v>
      </c>
      <c r="M102" s="16"/>
      <c r="N102" s="16">
        <v>0</v>
      </c>
      <c r="O102" s="16">
        <v>0</v>
      </c>
      <c r="P102" s="19">
        <f t="shared" si="10"/>
        <v>0</v>
      </c>
      <c r="Q102" s="33">
        <f>SUM(K102:K104)+SUM(P102:P104)</f>
        <v>845787</v>
      </c>
      <c r="R102" s="20">
        <f t="shared" si="7"/>
        <v>54000</v>
      </c>
    </row>
    <row r="103" spans="1:18" ht="16.5" hidden="1">
      <c r="A103" s="1" t="str">
        <f t="shared" si="8"/>
        <v>400</v>
      </c>
      <c r="B103" s="32"/>
      <c r="C103" s="32"/>
      <c r="D103" s="21" t="s">
        <v>26</v>
      </c>
      <c r="E103" s="22">
        <v>305638</v>
      </c>
      <c r="F103" s="23">
        <v>50250</v>
      </c>
      <c r="G103" s="24"/>
      <c r="H103" s="24">
        <v>0</v>
      </c>
      <c r="I103" s="24"/>
      <c r="J103" s="24">
        <v>187178</v>
      </c>
      <c r="K103" s="19">
        <f t="shared" si="9"/>
        <v>543066</v>
      </c>
      <c r="L103" s="22">
        <v>237346</v>
      </c>
      <c r="M103" s="22">
        <v>0</v>
      </c>
      <c r="N103" s="22">
        <v>0</v>
      </c>
      <c r="O103" s="22">
        <v>10000</v>
      </c>
      <c r="P103" s="19">
        <f t="shared" si="10"/>
        <v>247346</v>
      </c>
      <c r="Q103" s="34"/>
      <c r="R103" s="20">
        <f t="shared" si="7"/>
        <v>790412</v>
      </c>
    </row>
    <row r="104" spans="1:18" ht="16.5">
      <c r="A104" s="1" t="str">
        <f t="shared" si="8"/>
        <v>400</v>
      </c>
      <c r="B104" s="32"/>
      <c r="C104" s="32"/>
      <c r="D104" s="25" t="s">
        <v>27</v>
      </c>
      <c r="E104" s="26">
        <v>1375</v>
      </c>
      <c r="F104" s="27"/>
      <c r="G104" s="28">
        <v>0</v>
      </c>
      <c r="H104" s="28"/>
      <c r="I104" s="28"/>
      <c r="J104" s="28"/>
      <c r="K104" s="19">
        <f t="shared" si="9"/>
        <v>1375</v>
      </c>
      <c r="L104" s="26">
        <v>0</v>
      </c>
      <c r="M104" s="26"/>
      <c r="N104" s="26"/>
      <c r="O104" s="26"/>
      <c r="P104" s="19">
        <f t="shared" si="10"/>
        <v>0</v>
      </c>
      <c r="Q104" s="34"/>
      <c r="R104" s="20">
        <f t="shared" si="7"/>
        <v>1375</v>
      </c>
    </row>
    <row r="105" spans="1:18" ht="16.5" hidden="1" customHeight="1">
      <c r="A105" s="1" t="str">
        <f t="shared" si="8"/>
        <v>401</v>
      </c>
      <c r="B105" s="32" t="s">
        <v>63</v>
      </c>
      <c r="C105" s="32" t="s">
        <v>69</v>
      </c>
      <c r="D105" s="15" t="s">
        <v>25</v>
      </c>
      <c r="E105" s="16">
        <v>596041</v>
      </c>
      <c r="F105" s="17">
        <v>0</v>
      </c>
      <c r="G105" s="18"/>
      <c r="H105" s="18"/>
      <c r="I105" s="18"/>
      <c r="J105" s="18"/>
      <c r="K105" s="19">
        <f t="shared" si="9"/>
        <v>596041</v>
      </c>
      <c r="L105" s="16">
        <v>0</v>
      </c>
      <c r="M105" s="16"/>
      <c r="N105" s="16">
        <v>0</v>
      </c>
      <c r="O105" s="16">
        <v>0</v>
      </c>
      <c r="P105" s="19">
        <f t="shared" si="10"/>
        <v>0</v>
      </c>
      <c r="Q105" s="33">
        <f>SUM(K105:K107)+SUM(P105:P107)</f>
        <v>2829011</v>
      </c>
      <c r="R105" s="20">
        <f t="shared" si="7"/>
        <v>596041</v>
      </c>
    </row>
    <row r="106" spans="1:18" ht="16.5" hidden="1">
      <c r="A106" s="1" t="str">
        <f t="shared" si="8"/>
        <v>401</v>
      </c>
      <c r="B106" s="32"/>
      <c r="C106" s="32"/>
      <c r="D106" s="21" t="s">
        <v>26</v>
      </c>
      <c r="E106" s="22">
        <v>414628</v>
      </c>
      <c r="F106" s="23">
        <v>10000</v>
      </c>
      <c r="G106" s="24"/>
      <c r="H106" s="24">
        <v>494711</v>
      </c>
      <c r="I106" s="24"/>
      <c r="J106" s="24">
        <v>846433</v>
      </c>
      <c r="K106" s="19">
        <f t="shared" si="9"/>
        <v>1765772</v>
      </c>
      <c r="L106" s="22">
        <v>0</v>
      </c>
      <c r="M106" s="22">
        <v>0</v>
      </c>
      <c r="N106" s="22">
        <v>93633</v>
      </c>
      <c r="O106" s="22">
        <v>149400</v>
      </c>
      <c r="P106" s="19">
        <f t="shared" si="10"/>
        <v>243033</v>
      </c>
      <c r="Q106" s="34"/>
      <c r="R106" s="20">
        <f t="shared" si="7"/>
        <v>2008805</v>
      </c>
    </row>
    <row r="107" spans="1:18" ht="16.5">
      <c r="A107" s="1" t="str">
        <f t="shared" si="8"/>
        <v>401</v>
      </c>
      <c r="B107" s="32"/>
      <c r="C107" s="32"/>
      <c r="D107" s="25" t="s">
        <v>27</v>
      </c>
      <c r="E107" s="26">
        <v>0</v>
      </c>
      <c r="F107" s="27"/>
      <c r="G107" s="28">
        <v>224165</v>
      </c>
      <c r="H107" s="28"/>
      <c r="I107" s="28"/>
      <c r="J107" s="28"/>
      <c r="K107" s="19">
        <f t="shared" si="9"/>
        <v>224165</v>
      </c>
      <c r="L107" s="26">
        <v>0</v>
      </c>
      <c r="M107" s="26"/>
      <c r="N107" s="26"/>
      <c r="O107" s="26"/>
      <c r="P107" s="19">
        <f t="shared" si="10"/>
        <v>0</v>
      </c>
      <c r="Q107" s="34"/>
      <c r="R107" s="20">
        <f t="shared" si="7"/>
        <v>224165</v>
      </c>
    </row>
    <row r="108" spans="1:18" ht="16.5" hidden="1" customHeight="1">
      <c r="A108" s="1" t="str">
        <f t="shared" si="8"/>
        <v>820</v>
      </c>
      <c r="B108" s="32" t="s">
        <v>63</v>
      </c>
      <c r="C108" s="32" t="s">
        <v>70</v>
      </c>
      <c r="D108" s="15" t="s">
        <v>25</v>
      </c>
      <c r="E108" s="16">
        <v>473031</v>
      </c>
      <c r="F108" s="17">
        <v>0</v>
      </c>
      <c r="G108" s="18"/>
      <c r="H108" s="18"/>
      <c r="I108" s="18"/>
      <c r="J108" s="18"/>
      <c r="K108" s="19">
        <f t="shared" si="9"/>
        <v>473031</v>
      </c>
      <c r="L108" s="16">
        <v>0</v>
      </c>
      <c r="M108" s="16"/>
      <c r="N108" s="16">
        <v>0</v>
      </c>
      <c r="O108" s="16">
        <v>0</v>
      </c>
      <c r="P108" s="19">
        <f t="shared" si="10"/>
        <v>0</v>
      </c>
      <c r="Q108" s="33">
        <f>SUM(K108:K110)+SUM(P108:P110)</f>
        <v>2005162</v>
      </c>
      <c r="R108" s="20">
        <f t="shared" si="7"/>
        <v>473031</v>
      </c>
    </row>
    <row r="109" spans="1:18" ht="16.5" hidden="1">
      <c r="A109" s="1" t="str">
        <f t="shared" si="8"/>
        <v>820</v>
      </c>
      <c r="B109" s="32"/>
      <c r="C109" s="32"/>
      <c r="D109" s="21" t="s">
        <v>26</v>
      </c>
      <c r="E109" s="22">
        <v>257173</v>
      </c>
      <c r="F109" s="23">
        <v>55510</v>
      </c>
      <c r="G109" s="24"/>
      <c r="H109" s="24">
        <v>120000</v>
      </c>
      <c r="I109" s="24"/>
      <c r="J109" s="24">
        <v>756449</v>
      </c>
      <c r="K109" s="19">
        <f t="shared" si="9"/>
        <v>1189132</v>
      </c>
      <c r="L109" s="22">
        <v>35000</v>
      </c>
      <c r="M109" s="22">
        <v>0</v>
      </c>
      <c r="N109" s="22">
        <v>307999</v>
      </c>
      <c r="O109" s="22">
        <v>0</v>
      </c>
      <c r="P109" s="19">
        <f t="shared" si="10"/>
        <v>342999</v>
      </c>
      <c r="Q109" s="34"/>
      <c r="R109" s="20">
        <f t="shared" si="7"/>
        <v>1532131</v>
      </c>
    </row>
    <row r="110" spans="1:18" ht="16.5">
      <c r="A110" s="1" t="str">
        <f t="shared" si="8"/>
        <v>820</v>
      </c>
      <c r="B110" s="32"/>
      <c r="C110" s="32"/>
      <c r="D110" s="25" t="s">
        <v>27</v>
      </c>
      <c r="E110" s="26">
        <v>0</v>
      </c>
      <c r="F110" s="27"/>
      <c r="G110" s="28">
        <v>0</v>
      </c>
      <c r="H110" s="28"/>
      <c r="I110" s="28"/>
      <c r="J110" s="28"/>
      <c r="K110" s="19">
        <f t="shared" si="9"/>
        <v>0</v>
      </c>
      <c r="L110" s="26">
        <v>0</v>
      </c>
      <c r="M110" s="26"/>
      <c r="N110" s="26"/>
      <c r="O110" s="26"/>
      <c r="P110" s="19">
        <f t="shared" si="10"/>
        <v>0</v>
      </c>
      <c r="Q110" s="34"/>
      <c r="R110" s="20">
        <f t="shared" si="7"/>
        <v>0</v>
      </c>
    </row>
    <row r="111" spans="1:18" ht="16.5" hidden="1" customHeight="1">
      <c r="A111" s="1" t="str">
        <f t="shared" si="8"/>
        <v>830</v>
      </c>
      <c r="B111" s="32" t="s">
        <v>63</v>
      </c>
      <c r="C111" s="32" t="s">
        <v>71</v>
      </c>
      <c r="D111" s="15" t="s">
        <v>25</v>
      </c>
      <c r="E111" s="16">
        <v>1376309</v>
      </c>
      <c r="F111" s="17">
        <v>75680</v>
      </c>
      <c r="G111" s="18"/>
      <c r="H111" s="18"/>
      <c r="I111" s="18"/>
      <c r="J111" s="18"/>
      <c r="K111" s="19">
        <f t="shared" si="9"/>
        <v>1451989</v>
      </c>
      <c r="L111" s="16">
        <v>0</v>
      </c>
      <c r="M111" s="16"/>
      <c r="N111" s="16">
        <v>0</v>
      </c>
      <c r="O111" s="16">
        <v>0</v>
      </c>
      <c r="P111" s="19">
        <f t="shared" si="10"/>
        <v>0</v>
      </c>
      <c r="Q111" s="33">
        <f>SUM(K111:K113)+SUM(P111:P113)</f>
        <v>4568675</v>
      </c>
      <c r="R111" s="20">
        <f t="shared" si="7"/>
        <v>1451989</v>
      </c>
    </row>
    <row r="112" spans="1:18" ht="16.5" hidden="1">
      <c r="A112" s="1" t="str">
        <f t="shared" si="8"/>
        <v>830</v>
      </c>
      <c r="B112" s="32"/>
      <c r="C112" s="32"/>
      <c r="D112" s="21" t="s">
        <v>26</v>
      </c>
      <c r="E112" s="22">
        <v>430352</v>
      </c>
      <c r="F112" s="23">
        <v>161271</v>
      </c>
      <c r="G112" s="24"/>
      <c r="H112" s="24">
        <v>900</v>
      </c>
      <c r="I112" s="24"/>
      <c r="J112" s="24">
        <v>1980365</v>
      </c>
      <c r="K112" s="19">
        <f t="shared" si="9"/>
        <v>2572888</v>
      </c>
      <c r="L112" s="22">
        <v>0</v>
      </c>
      <c r="M112" s="22">
        <v>0</v>
      </c>
      <c r="N112" s="22">
        <v>209883</v>
      </c>
      <c r="O112" s="22">
        <v>333915</v>
      </c>
      <c r="P112" s="19">
        <f t="shared" si="10"/>
        <v>543798</v>
      </c>
      <c r="Q112" s="34"/>
      <c r="R112" s="20">
        <f t="shared" si="7"/>
        <v>3116686</v>
      </c>
    </row>
    <row r="113" spans="1:18" ht="16.5">
      <c r="A113" s="1" t="str">
        <f t="shared" si="8"/>
        <v>830</v>
      </c>
      <c r="B113" s="32"/>
      <c r="C113" s="32"/>
      <c r="D113" s="25" t="s">
        <v>27</v>
      </c>
      <c r="E113" s="26">
        <v>0</v>
      </c>
      <c r="F113" s="27"/>
      <c r="G113" s="28">
        <v>0</v>
      </c>
      <c r="H113" s="28"/>
      <c r="I113" s="28"/>
      <c r="J113" s="28"/>
      <c r="K113" s="19">
        <f t="shared" si="9"/>
        <v>0</v>
      </c>
      <c r="L113" s="26">
        <v>0</v>
      </c>
      <c r="M113" s="26"/>
      <c r="N113" s="26"/>
      <c r="O113" s="26"/>
      <c r="P113" s="19">
        <f t="shared" si="10"/>
        <v>0</v>
      </c>
      <c r="Q113" s="34"/>
      <c r="R113" s="20">
        <f t="shared" si="7"/>
        <v>0</v>
      </c>
    </row>
    <row r="114" spans="1:18" ht="33" hidden="1" customHeight="1">
      <c r="B114" s="25"/>
      <c r="C114" s="29" t="s">
        <v>72</v>
      </c>
      <c r="D114" s="25"/>
      <c r="E114" s="26">
        <f t="shared" ref="E114:J114" si="11">SUM(E3:E113)</f>
        <v>133822367</v>
      </c>
      <c r="F114" s="26">
        <f t="shared" si="11"/>
        <v>53358293.299999997</v>
      </c>
      <c r="G114" s="26">
        <f t="shared" si="11"/>
        <v>5227633</v>
      </c>
      <c r="H114" s="26">
        <f t="shared" si="11"/>
        <v>33370214</v>
      </c>
      <c r="I114" s="26">
        <f t="shared" si="11"/>
        <v>30705000</v>
      </c>
      <c r="J114" s="26">
        <f t="shared" si="11"/>
        <v>213754974</v>
      </c>
      <c r="K114" s="19">
        <f t="shared" si="9"/>
        <v>470238481.30000001</v>
      </c>
      <c r="L114" s="26">
        <f t="shared" ref="L114:Q114" si="12">SUM(L3:L113)</f>
        <v>131924329</v>
      </c>
      <c r="M114" s="26">
        <f t="shared" si="12"/>
        <v>5620000</v>
      </c>
      <c r="N114" s="26">
        <f t="shared" si="12"/>
        <v>8716282</v>
      </c>
      <c r="O114" s="26">
        <f t="shared" si="12"/>
        <v>61931040</v>
      </c>
      <c r="P114" s="19">
        <f t="shared" si="12"/>
        <v>208191651</v>
      </c>
      <c r="Q114" s="16">
        <f t="shared" si="12"/>
        <v>678430132.29999995</v>
      </c>
    </row>
    <row r="115" spans="1:18" hidden="1"/>
    <row r="116" spans="1:18">
      <c r="C116" s="3" t="s">
        <v>73</v>
      </c>
      <c r="E116" s="30">
        <f t="shared" ref="E116:P118" si="13">SUMIFS(E:E,$D:$D,$C116)</f>
        <v>78266829</v>
      </c>
      <c r="F116" s="30">
        <f t="shared" si="13"/>
        <v>9249064</v>
      </c>
      <c r="G116" s="30">
        <f t="shared" si="13"/>
        <v>0</v>
      </c>
      <c r="H116" s="30">
        <f t="shared" si="13"/>
        <v>0</v>
      </c>
      <c r="I116" s="30">
        <f t="shared" si="13"/>
        <v>0</v>
      </c>
      <c r="J116" s="30">
        <f t="shared" si="13"/>
        <v>0</v>
      </c>
      <c r="K116" s="30">
        <f t="shared" si="13"/>
        <v>87515893</v>
      </c>
      <c r="L116" s="30">
        <f t="shared" si="13"/>
        <v>21031760</v>
      </c>
      <c r="M116" s="30">
        <f t="shared" si="13"/>
        <v>0</v>
      </c>
      <c r="N116" s="30">
        <f t="shared" si="13"/>
        <v>0</v>
      </c>
      <c r="O116" s="30">
        <f t="shared" si="13"/>
        <v>13115712</v>
      </c>
      <c r="P116" s="30">
        <f t="shared" si="13"/>
        <v>34147472</v>
      </c>
      <c r="Q116" s="30"/>
    </row>
    <row r="117" spans="1:18">
      <c r="C117" s="3" t="s">
        <v>74</v>
      </c>
      <c r="E117" s="30">
        <f t="shared" si="13"/>
        <v>54310101</v>
      </c>
      <c r="F117" s="30">
        <f t="shared" si="13"/>
        <v>44109229.299999997</v>
      </c>
      <c r="G117" s="30">
        <f t="shared" si="13"/>
        <v>0</v>
      </c>
      <c r="H117" s="30">
        <f t="shared" si="13"/>
        <v>33370214</v>
      </c>
      <c r="I117" s="30">
        <f t="shared" si="13"/>
        <v>30705000</v>
      </c>
      <c r="J117" s="30">
        <f t="shared" si="13"/>
        <v>213754974</v>
      </c>
      <c r="K117" s="30">
        <f t="shared" si="13"/>
        <v>376249518.30000001</v>
      </c>
      <c r="L117" s="30">
        <f t="shared" si="13"/>
        <v>110558388</v>
      </c>
      <c r="M117" s="30">
        <f t="shared" si="13"/>
        <v>5620000</v>
      </c>
      <c r="N117" s="30">
        <f t="shared" si="13"/>
        <v>8716282</v>
      </c>
      <c r="O117" s="30">
        <f t="shared" si="13"/>
        <v>48815328</v>
      </c>
      <c r="P117" s="30">
        <f t="shared" si="13"/>
        <v>173709998</v>
      </c>
      <c r="Q117" s="30"/>
    </row>
    <row r="118" spans="1:18">
      <c r="C118" s="3" t="s">
        <v>75</v>
      </c>
      <c r="E118" s="30">
        <f t="shared" si="13"/>
        <v>1245437</v>
      </c>
      <c r="F118" s="30">
        <f t="shared" si="13"/>
        <v>0</v>
      </c>
      <c r="G118" s="30">
        <f t="shared" si="13"/>
        <v>5227633</v>
      </c>
      <c r="H118" s="30">
        <f t="shared" si="13"/>
        <v>0</v>
      </c>
      <c r="I118" s="30">
        <f t="shared" si="13"/>
        <v>0</v>
      </c>
      <c r="J118" s="30">
        <f t="shared" si="13"/>
        <v>0</v>
      </c>
      <c r="K118" s="30">
        <f t="shared" si="13"/>
        <v>6473070</v>
      </c>
      <c r="L118" s="30">
        <f t="shared" si="13"/>
        <v>334181</v>
      </c>
      <c r="M118" s="30">
        <f t="shared" si="13"/>
        <v>0</v>
      </c>
      <c r="N118" s="30">
        <f t="shared" si="13"/>
        <v>0</v>
      </c>
      <c r="O118" s="30">
        <f t="shared" si="13"/>
        <v>0</v>
      </c>
      <c r="P118" s="30">
        <f t="shared" si="13"/>
        <v>334181</v>
      </c>
      <c r="Q118" s="30"/>
    </row>
    <row r="119" spans="1:18">
      <c r="E119" s="31">
        <f>E114-E116-E117-E118</f>
        <v>0</v>
      </c>
      <c r="F119" s="31">
        <f t="shared" ref="F119:P119" si="14">F114-F116-F117-F118</f>
        <v>0</v>
      </c>
      <c r="G119" s="31">
        <f t="shared" si="14"/>
        <v>0</v>
      </c>
      <c r="H119" s="31">
        <f>H114-H116-H117-H118</f>
        <v>0</v>
      </c>
      <c r="I119" s="31">
        <f t="shared" ref="I119" si="15">I114-I116-I117-I118</f>
        <v>0</v>
      </c>
      <c r="J119" s="31">
        <f t="shared" si="14"/>
        <v>0</v>
      </c>
      <c r="K119" s="31">
        <f t="shared" si="14"/>
        <v>0</v>
      </c>
      <c r="L119" s="31">
        <f t="shared" si="14"/>
        <v>0</v>
      </c>
      <c r="M119" s="31">
        <f t="shared" si="14"/>
        <v>0</v>
      </c>
      <c r="N119" s="31">
        <f>N114-N116-N117-N118</f>
        <v>0</v>
      </c>
      <c r="O119" s="31">
        <f t="shared" ref="O119" si="16">O114-O116-O117-O118</f>
        <v>0</v>
      </c>
      <c r="P119" s="31">
        <f t="shared" si="14"/>
        <v>0</v>
      </c>
      <c r="Q119" s="31"/>
    </row>
  </sheetData>
  <autoFilter ref="A2:R115" xr:uid="{00000000-0009-0000-0000-000000000000}">
    <filterColumn colId="3">
      <filters>
        <filter val="旅運費"/>
      </filters>
    </filterColumn>
  </autoFilter>
  <mergeCells count="111">
    <mergeCell ref="B111:B113"/>
    <mergeCell ref="C111:C113"/>
    <mergeCell ref="Q111:Q113"/>
    <mergeCell ref="B105:B107"/>
    <mergeCell ref="C105:C107"/>
    <mergeCell ref="Q105:Q107"/>
    <mergeCell ref="B108:B110"/>
    <mergeCell ref="C108:C110"/>
    <mergeCell ref="Q108:Q110"/>
    <mergeCell ref="B99:B101"/>
    <mergeCell ref="C99:C101"/>
    <mergeCell ref="Q99:Q101"/>
    <mergeCell ref="B102:B104"/>
    <mergeCell ref="C102:C104"/>
    <mergeCell ref="Q102:Q104"/>
    <mergeCell ref="B93:B95"/>
    <mergeCell ref="C93:C95"/>
    <mergeCell ref="Q93:Q95"/>
    <mergeCell ref="B96:B98"/>
    <mergeCell ref="C96:C98"/>
    <mergeCell ref="Q96:Q98"/>
    <mergeCell ref="B87:B89"/>
    <mergeCell ref="C87:C89"/>
    <mergeCell ref="Q87:Q89"/>
    <mergeCell ref="B90:B92"/>
    <mergeCell ref="C90:C92"/>
    <mergeCell ref="Q90:Q92"/>
    <mergeCell ref="B81:B83"/>
    <mergeCell ref="C81:C83"/>
    <mergeCell ref="Q81:Q83"/>
    <mergeCell ref="B84:B86"/>
    <mergeCell ref="C84:C86"/>
    <mergeCell ref="Q84:Q86"/>
    <mergeCell ref="B75:B77"/>
    <mergeCell ref="C75:C77"/>
    <mergeCell ref="Q75:Q77"/>
    <mergeCell ref="B78:B80"/>
    <mergeCell ref="C78:C80"/>
    <mergeCell ref="Q78:Q80"/>
    <mergeCell ref="B69:B71"/>
    <mergeCell ref="C69:C71"/>
    <mergeCell ref="Q69:Q71"/>
    <mergeCell ref="B72:B74"/>
    <mergeCell ref="C72:C74"/>
    <mergeCell ref="Q72:Q74"/>
    <mergeCell ref="B63:B65"/>
    <mergeCell ref="C63:C65"/>
    <mergeCell ref="Q63:Q65"/>
    <mergeCell ref="B66:B68"/>
    <mergeCell ref="C66:C68"/>
    <mergeCell ref="Q66:Q68"/>
    <mergeCell ref="B57:B59"/>
    <mergeCell ref="C57:C59"/>
    <mergeCell ref="Q57:Q59"/>
    <mergeCell ref="B60:B62"/>
    <mergeCell ref="C60:C62"/>
    <mergeCell ref="Q60:Q62"/>
    <mergeCell ref="B51:B53"/>
    <mergeCell ref="C51:C53"/>
    <mergeCell ref="Q51:Q53"/>
    <mergeCell ref="B54:B56"/>
    <mergeCell ref="C54:C56"/>
    <mergeCell ref="Q54:Q56"/>
    <mergeCell ref="B45:B47"/>
    <mergeCell ref="C45:C47"/>
    <mergeCell ref="Q45:Q47"/>
    <mergeCell ref="B48:B50"/>
    <mergeCell ref="C48:C50"/>
    <mergeCell ref="Q48:Q50"/>
    <mergeCell ref="B39:B41"/>
    <mergeCell ref="C39:C41"/>
    <mergeCell ref="Q39:Q41"/>
    <mergeCell ref="B42:B44"/>
    <mergeCell ref="C42:C44"/>
    <mergeCell ref="Q42:Q44"/>
    <mergeCell ref="B33:B35"/>
    <mergeCell ref="C33:C35"/>
    <mergeCell ref="Q33:Q35"/>
    <mergeCell ref="B36:B38"/>
    <mergeCell ref="C36:C38"/>
    <mergeCell ref="Q36:Q38"/>
    <mergeCell ref="B27:B29"/>
    <mergeCell ref="C27:C29"/>
    <mergeCell ref="Q27:Q29"/>
    <mergeCell ref="B30:B32"/>
    <mergeCell ref="C30:C32"/>
    <mergeCell ref="Q30:Q32"/>
    <mergeCell ref="B21:B23"/>
    <mergeCell ref="C21:C23"/>
    <mergeCell ref="Q21:Q23"/>
    <mergeCell ref="B24:B26"/>
    <mergeCell ref="C24:C26"/>
    <mergeCell ref="Q24:Q26"/>
    <mergeCell ref="B15:B17"/>
    <mergeCell ref="C15:C17"/>
    <mergeCell ref="Q15:Q17"/>
    <mergeCell ref="B18:B20"/>
    <mergeCell ref="C18:C20"/>
    <mergeCell ref="Q18:Q20"/>
    <mergeCell ref="B9:B11"/>
    <mergeCell ref="C9:C11"/>
    <mergeCell ref="Q9:Q11"/>
    <mergeCell ref="B12:B14"/>
    <mergeCell ref="C12:C14"/>
    <mergeCell ref="Q12:Q14"/>
    <mergeCell ref="B3:B5"/>
    <mergeCell ref="C3:C5"/>
    <mergeCell ref="Q3:Q5"/>
    <mergeCell ref="B6:B8"/>
    <mergeCell ref="C6:C8"/>
    <mergeCell ref="Q6:Q8"/>
  </mergeCells>
  <phoneticPr fontId="4" type="noConversion"/>
  <pageMargins left="0.70866141732283472" right="0.11811023622047245" top="0.74803149606299213" bottom="0.35433070866141736" header="0.31496062992125984" footer="0.31496062992125984"/>
  <pageSetup paperSize="8" scale="77" fitToHeight="3" orientation="landscape" r:id="rId1"/>
  <headerFooter>
    <oddFooter>第 &amp;P 頁，共 &amp;N 頁</oddFooter>
  </headerFooter>
  <rowBreaks count="2" manualBreakCount="2">
    <brk id="50" min="1" max="16" man="1"/>
    <brk id="98" min="1" max="1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0EF8C-9F7A-4490-A5AA-DA8F031FB6CE}">
  <sheetPr>
    <tabColor rgb="FF00B050"/>
  </sheetPr>
  <dimension ref="A1:R120"/>
  <sheetViews>
    <sheetView zoomScale="110" zoomScaleNormal="110" workbookViewId="0">
      <pane xSplit="3" ySplit="2" topLeftCell="D72" activePane="bottomRight" state="frozen"/>
      <selection activeCell="C46" sqref="C46"/>
      <selection pane="topRight" activeCell="C46" sqref="C46"/>
      <selection pane="bottomLeft" activeCell="C46" sqref="C46"/>
      <selection pane="bottomRight" activeCell="H76" sqref="H76"/>
    </sheetView>
  </sheetViews>
  <sheetFormatPr defaultColWidth="9" defaultRowHeight="15.75"/>
  <cols>
    <col min="1" max="1" width="4.5" style="1" customWidth="1"/>
    <col min="2" max="2" width="12.5" style="1" customWidth="1"/>
    <col min="3" max="3" width="15.125" style="3" customWidth="1"/>
    <col min="4" max="4" width="11.75" style="1" customWidth="1"/>
    <col min="5" max="5" width="13.75" style="1" customWidth="1"/>
    <col min="6" max="6" width="12.75" style="4" customWidth="1"/>
    <col min="7" max="7" width="10.875" style="5" customWidth="1"/>
    <col min="8" max="8" width="12.125" style="5" customWidth="1"/>
    <col min="9" max="9" width="14.125" style="5" customWidth="1"/>
    <col min="10" max="10" width="14.625" style="5" customWidth="1"/>
    <col min="11" max="11" width="15.875" style="1" customWidth="1"/>
    <col min="12" max="12" width="13.875" style="1" customWidth="1"/>
    <col min="13" max="13" width="15.5" style="1" customWidth="1"/>
    <col min="14" max="15" width="12.5" style="1" customWidth="1"/>
    <col min="16" max="16" width="14.625" style="5" customWidth="1"/>
    <col min="17" max="17" width="14" style="6" customWidth="1"/>
    <col min="18" max="18" width="14.125" style="1" customWidth="1"/>
    <col min="19" max="16384" width="9" style="1"/>
  </cols>
  <sheetData>
    <row r="1" spans="1:18" ht="27.75">
      <c r="B1" s="2"/>
      <c r="E1" s="2" t="s">
        <v>85</v>
      </c>
      <c r="Q1" s="38" t="s">
        <v>77</v>
      </c>
    </row>
    <row r="2" spans="1:18" ht="170.25" customHeight="1">
      <c r="B2" s="7" t="s">
        <v>86</v>
      </c>
      <c r="C2" s="8" t="s">
        <v>3</v>
      </c>
      <c r="D2" s="9" t="s">
        <v>4</v>
      </c>
      <c r="E2" s="10" t="s">
        <v>5</v>
      </c>
      <c r="F2" s="39" t="s">
        <v>79</v>
      </c>
      <c r="G2" s="10" t="s">
        <v>7</v>
      </c>
      <c r="H2" s="10" t="s">
        <v>13</v>
      </c>
      <c r="I2" s="39" t="s">
        <v>80</v>
      </c>
      <c r="J2" s="11" t="s">
        <v>14</v>
      </c>
      <c r="K2" s="12" t="s">
        <v>15</v>
      </c>
      <c r="L2" s="13" t="s">
        <v>17</v>
      </c>
      <c r="M2" s="13" t="s">
        <v>81</v>
      </c>
      <c r="N2" s="13" t="s">
        <v>82</v>
      </c>
      <c r="O2" s="13" t="s">
        <v>83</v>
      </c>
      <c r="P2" s="12" t="s">
        <v>15</v>
      </c>
      <c r="Q2" s="14" t="s">
        <v>22</v>
      </c>
    </row>
    <row r="3" spans="1:18" ht="16.5">
      <c r="A3" s="1" t="str">
        <f t="shared" ref="A3:A8" si="0">IF(C3="",A2,MID(C3,1,3))</f>
        <v>190</v>
      </c>
      <c r="B3" s="32" t="s">
        <v>23</v>
      </c>
      <c r="C3" s="32" t="s">
        <v>24</v>
      </c>
      <c r="D3" s="15" t="s">
        <v>25</v>
      </c>
      <c r="E3" s="16">
        <v>100000</v>
      </c>
      <c r="F3" s="17">
        <v>0</v>
      </c>
      <c r="G3" s="18"/>
      <c r="H3" s="18"/>
      <c r="I3" s="18"/>
      <c r="J3" s="18"/>
      <c r="K3" s="19">
        <f t="shared" ref="K3:K34" si="1">SUM(E3:J3)</f>
        <v>100000</v>
      </c>
      <c r="L3" s="16">
        <v>0</v>
      </c>
      <c r="M3" s="16"/>
      <c r="N3" s="16">
        <v>0</v>
      </c>
      <c r="O3" s="16">
        <v>0</v>
      </c>
      <c r="P3" s="19">
        <f t="shared" ref="P3:P34" si="2">SUM(L3:O3)</f>
        <v>0</v>
      </c>
      <c r="Q3" s="33">
        <f>SUM(K3:K5)+SUM(P3:P5)</f>
        <v>1361440</v>
      </c>
      <c r="R3" s="20">
        <f t="shared" ref="R3:R66" si="3">K3+P3</f>
        <v>100000</v>
      </c>
    </row>
    <row r="4" spans="1:18" ht="16.5">
      <c r="A4" s="1" t="str">
        <f t="shared" si="0"/>
        <v>190</v>
      </c>
      <c r="B4" s="32"/>
      <c r="C4" s="32"/>
      <c r="D4" s="21" t="s">
        <v>26</v>
      </c>
      <c r="E4" s="22">
        <v>902391</v>
      </c>
      <c r="F4" s="23">
        <v>0</v>
      </c>
      <c r="G4" s="24"/>
      <c r="H4" s="24">
        <v>239027</v>
      </c>
      <c r="I4" s="24"/>
      <c r="J4" s="24">
        <v>112136</v>
      </c>
      <c r="K4" s="19">
        <f t="shared" si="1"/>
        <v>1253554</v>
      </c>
      <c r="L4" s="22">
        <v>0</v>
      </c>
      <c r="M4" s="22">
        <v>0</v>
      </c>
      <c r="N4" s="22">
        <v>0</v>
      </c>
      <c r="O4" s="22">
        <v>0</v>
      </c>
      <c r="P4" s="19">
        <f t="shared" si="2"/>
        <v>0</v>
      </c>
      <c r="Q4" s="34"/>
      <c r="R4" s="20">
        <f t="shared" si="3"/>
        <v>1253554</v>
      </c>
    </row>
    <row r="5" spans="1:18" ht="16.5">
      <c r="A5" s="1" t="str">
        <f t="shared" si="0"/>
        <v>190</v>
      </c>
      <c r="B5" s="32"/>
      <c r="C5" s="32"/>
      <c r="D5" s="25" t="s">
        <v>27</v>
      </c>
      <c r="E5" s="26">
        <v>7886</v>
      </c>
      <c r="F5" s="27"/>
      <c r="G5" s="28">
        <v>0</v>
      </c>
      <c r="H5" s="28"/>
      <c r="I5" s="28"/>
      <c r="J5" s="28"/>
      <c r="K5" s="19">
        <f t="shared" si="1"/>
        <v>7886</v>
      </c>
      <c r="L5" s="26">
        <v>0</v>
      </c>
      <c r="M5" s="26"/>
      <c r="N5" s="26"/>
      <c r="O5" s="26"/>
      <c r="P5" s="19">
        <f t="shared" si="2"/>
        <v>0</v>
      </c>
      <c r="Q5" s="34"/>
      <c r="R5" s="20">
        <f t="shared" si="3"/>
        <v>7886</v>
      </c>
    </row>
    <row r="6" spans="1:18" ht="16.5">
      <c r="A6" s="1" t="str">
        <f t="shared" si="0"/>
        <v>110</v>
      </c>
      <c r="B6" s="35" t="s">
        <v>28</v>
      </c>
      <c r="C6" s="32" t="s">
        <v>29</v>
      </c>
      <c r="D6" s="15" t="s">
        <v>25</v>
      </c>
      <c r="E6" s="16">
        <v>4090410</v>
      </c>
      <c r="F6" s="17">
        <v>0</v>
      </c>
      <c r="G6" s="18"/>
      <c r="H6" s="18"/>
      <c r="I6" s="18"/>
      <c r="J6" s="18"/>
      <c r="K6" s="19">
        <f t="shared" si="1"/>
        <v>4090410</v>
      </c>
      <c r="L6" s="16">
        <v>49500</v>
      </c>
      <c r="M6" s="16"/>
      <c r="N6" s="16">
        <v>0</v>
      </c>
      <c r="O6" s="16">
        <v>0</v>
      </c>
      <c r="P6" s="19">
        <f t="shared" si="2"/>
        <v>49500</v>
      </c>
      <c r="Q6" s="33">
        <f>SUM(K6:K8)+SUM(P6:P8)</f>
        <v>38635184</v>
      </c>
      <c r="R6" s="20">
        <f t="shared" si="3"/>
        <v>4139910</v>
      </c>
    </row>
    <row r="7" spans="1:18" ht="16.5">
      <c r="A7" s="1" t="str">
        <f t="shared" si="0"/>
        <v>110</v>
      </c>
      <c r="B7" s="32"/>
      <c r="C7" s="32"/>
      <c r="D7" s="21" t="s">
        <v>26</v>
      </c>
      <c r="E7" s="22">
        <v>18718212</v>
      </c>
      <c r="F7" s="23">
        <v>307303</v>
      </c>
      <c r="G7" s="24"/>
      <c r="H7" s="24">
        <v>353370</v>
      </c>
      <c r="I7" s="24"/>
      <c r="J7" s="24">
        <v>1533533</v>
      </c>
      <c r="K7" s="19">
        <f t="shared" si="1"/>
        <v>20912418</v>
      </c>
      <c r="L7" s="22">
        <v>12574228</v>
      </c>
      <c r="M7" s="22">
        <v>0</v>
      </c>
      <c r="N7" s="22">
        <v>1001836</v>
      </c>
      <c r="O7" s="22">
        <v>0</v>
      </c>
      <c r="P7" s="19">
        <f t="shared" si="2"/>
        <v>13576064</v>
      </c>
      <c r="Q7" s="34"/>
      <c r="R7" s="20">
        <f t="shared" si="3"/>
        <v>34488482</v>
      </c>
    </row>
    <row r="8" spans="1:18" ht="16.5">
      <c r="A8" s="1" t="str">
        <f t="shared" si="0"/>
        <v>110</v>
      </c>
      <c r="B8" s="32"/>
      <c r="C8" s="32"/>
      <c r="D8" s="25" t="s">
        <v>27</v>
      </c>
      <c r="E8" s="26">
        <v>6792</v>
      </c>
      <c r="F8" s="27"/>
      <c r="G8" s="28">
        <v>0</v>
      </c>
      <c r="H8" s="28"/>
      <c r="I8" s="28"/>
      <c r="J8" s="28"/>
      <c r="K8" s="19">
        <f t="shared" si="1"/>
        <v>6792</v>
      </c>
      <c r="L8" s="26">
        <v>0</v>
      </c>
      <c r="M8" s="26"/>
      <c r="N8" s="26"/>
      <c r="O8" s="26"/>
      <c r="P8" s="19">
        <f t="shared" si="2"/>
        <v>0</v>
      </c>
      <c r="Q8" s="34"/>
      <c r="R8" s="20">
        <f t="shared" si="3"/>
        <v>6792</v>
      </c>
    </row>
    <row r="9" spans="1:18" ht="16.5" customHeight="1">
      <c r="A9" s="1" t="str">
        <f>IF(C9="",A5,MID(C9,1,3))</f>
        <v>450</v>
      </c>
      <c r="B9" s="32" t="s">
        <v>30</v>
      </c>
      <c r="C9" s="32" t="s">
        <v>31</v>
      </c>
      <c r="D9" s="15" t="s">
        <v>25</v>
      </c>
      <c r="E9" s="16">
        <v>560648</v>
      </c>
      <c r="F9" s="17">
        <v>0</v>
      </c>
      <c r="G9" s="18"/>
      <c r="H9" s="18"/>
      <c r="I9" s="18"/>
      <c r="J9" s="18"/>
      <c r="K9" s="19">
        <f t="shared" si="1"/>
        <v>560648</v>
      </c>
      <c r="L9" s="16">
        <v>0</v>
      </c>
      <c r="M9" s="16"/>
      <c r="N9" s="16">
        <v>0</v>
      </c>
      <c r="O9" s="16">
        <v>0</v>
      </c>
      <c r="P9" s="19">
        <f t="shared" si="2"/>
        <v>0</v>
      </c>
      <c r="Q9" s="33">
        <f>SUM(K9:K11)+SUM(P9:P11)</f>
        <v>10589132</v>
      </c>
      <c r="R9" s="20">
        <f t="shared" si="3"/>
        <v>560648</v>
      </c>
    </row>
    <row r="10" spans="1:18" ht="16.5">
      <c r="A10" s="1" t="str">
        <f t="shared" ref="A10:A23" si="4">IF(C10="",A9,MID(C10,1,3))</f>
        <v>450</v>
      </c>
      <c r="B10" s="32"/>
      <c r="C10" s="32"/>
      <c r="D10" s="21" t="s">
        <v>26</v>
      </c>
      <c r="E10" s="22">
        <v>1570219</v>
      </c>
      <c r="F10" s="23">
        <v>111640</v>
      </c>
      <c r="G10" s="24"/>
      <c r="H10" s="24">
        <v>1583000</v>
      </c>
      <c r="I10" s="24"/>
      <c r="J10" s="24">
        <v>91773</v>
      </c>
      <c r="K10" s="19">
        <f t="shared" si="1"/>
        <v>3356632</v>
      </c>
      <c r="L10" s="22">
        <v>0</v>
      </c>
      <c r="M10" s="22">
        <v>0</v>
      </c>
      <c r="N10" s="22">
        <v>2619452</v>
      </c>
      <c r="O10" s="22">
        <v>4052400</v>
      </c>
      <c r="P10" s="19">
        <f t="shared" si="2"/>
        <v>6671852</v>
      </c>
      <c r="Q10" s="34"/>
      <c r="R10" s="20">
        <f t="shared" si="3"/>
        <v>10028484</v>
      </c>
    </row>
    <row r="11" spans="1:18" ht="16.5">
      <c r="A11" s="1" t="str">
        <f t="shared" si="4"/>
        <v>450</v>
      </c>
      <c r="B11" s="32"/>
      <c r="C11" s="32"/>
      <c r="D11" s="25" t="s">
        <v>27</v>
      </c>
      <c r="E11" s="26">
        <v>0</v>
      </c>
      <c r="F11" s="27"/>
      <c r="G11" s="28">
        <v>0</v>
      </c>
      <c r="H11" s="28"/>
      <c r="I11" s="28"/>
      <c r="J11" s="28"/>
      <c r="K11" s="19">
        <f t="shared" si="1"/>
        <v>0</v>
      </c>
      <c r="L11" s="26">
        <v>0</v>
      </c>
      <c r="M11" s="26"/>
      <c r="N11" s="26"/>
      <c r="O11" s="26"/>
      <c r="P11" s="19">
        <f t="shared" si="2"/>
        <v>0</v>
      </c>
      <c r="Q11" s="34"/>
      <c r="R11" s="20">
        <f t="shared" si="3"/>
        <v>0</v>
      </c>
    </row>
    <row r="12" spans="1:18" ht="16.5">
      <c r="A12" s="1" t="str">
        <f t="shared" si="4"/>
        <v>200</v>
      </c>
      <c r="B12" s="32" t="s">
        <v>30</v>
      </c>
      <c r="C12" s="36" t="s">
        <v>32</v>
      </c>
      <c r="D12" s="15" t="s">
        <v>25</v>
      </c>
      <c r="E12" s="16">
        <v>7024711</v>
      </c>
      <c r="F12" s="17">
        <v>361000</v>
      </c>
      <c r="G12" s="18"/>
      <c r="H12" s="18"/>
      <c r="I12" s="18"/>
      <c r="J12" s="18"/>
      <c r="K12" s="19">
        <f t="shared" si="1"/>
        <v>7385711</v>
      </c>
      <c r="L12" s="16">
        <v>93000</v>
      </c>
      <c r="M12" s="16"/>
      <c r="N12" s="16">
        <v>0</v>
      </c>
      <c r="O12" s="16">
        <v>1081521</v>
      </c>
      <c r="P12" s="19">
        <f t="shared" si="2"/>
        <v>1174521</v>
      </c>
      <c r="Q12" s="33">
        <f>SUM(K12:K14)+SUM(P12:P14)</f>
        <v>56648594</v>
      </c>
      <c r="R12" s="20">
        <f t="shared" si="3"/>
        <v>8560232</v>
      </c>
    </row>
    <row r="13" spans="1:18" ht="16.5">
      <c r="A13" s="1" t="str">
        <f t="shared" si="4"/>
        <v>200</v>
      </c>
      <c r="B13" s="32"/>
      <c r="C13" s="36"/>
      <c r="D13" s="21" t="s">
        <v>26</v>
      </c>
      <c r="E13" s="22">
        <v>4698247</v>
      </c>
      <c r="F13" s="23">
        <v>3002226</v>
      </c>
      <c r="G13" s="24"/>
      <c r="H13" s="24">
        <v>2138319</v>
      </c>
      <c r="I13" s="24">
        <v>1620000</v>
      </c>
      <c r="J13" s="24">
        <v>29300697</v>
      </c>
      <c r="K13" s="19">
        <f t="shared" si="1"/>
        <v>40759489</v>
      </c>
      <c r="L13" s="22">
        <v>3629148</v>
      </c>
      <c r="M13" s="22">
        <v>410000</v>
      </c>
      <c r="N13" s="22">
        <v>1288133</v>
      </c>
      <c r="O13" s="22">
        <v>2001592</v>
      </c>
      <c r="P13" s="19">
        <f t="shared" si="2"/>
        <v>7328873</v>
      </c>
      <c r="Q13" s="34"/>
      <c r="R13" s="20">
        <f t="shared" si="3"/>
        <v>48088362</v>
      </c>
    </row>
    <row r="14" spans="1:18" ht="16.5">
      <c r="A14" s="1" t="str">
        <f t="shared" si="4"/>
        <v>200</v>
      </c>
      <c r="B14" s="32"/>
      <c r="C14" s="36"/>
      <c r="D14" s="25" t="s">
        <v>27</v>
      </c>
      <c r="E14" s="26">
        <v>0</v>
      </c>
      <c r="F14" s="27"/>
      <c r="G14" s="28">
        <v>0</v>
      </c>
      <c r="H14" s="28"/>
      <c r="I14" s="28"/>
      <c r="J14" s="28"/>
      <c r="K14" s="19">
        <f t="shared" si="1"/>
        <v>0</v>
      </c>
      <c r="L14" s="26">
        <v>0</v>
      </c>
      <c r="M14" s="26"/>
      <c r="N14" s="26"/>
      <c r="O14" s="26"/>
      <c r="P14" s="19">
        <f t="shared" si="2"/>
        <v>0</v>
      </c>
      <c r="Q14" s="34"/>
      <c r="R14" s="20">
        <f t="shared" si="3"/>
        <v>0</v>
      </c>
    </row>
    <row r="15" spans="1:18" ht="16.5" customHeight="1">
      <c r="A15" s="1" t="str">
        <f t="shared" si="4"/>
        <v>350</v>
      </c>
      <c r="B15" s="32" t="s">
        <v>30</v>
      </c>
      <c r="C15" s="32" t="s">
        <v>33</v>
      </c>
      <c r="D15" s="15" t="s">
        <v>25</v>
      </c>
      <c r="E15" s="16">
        <v>2754493</v>
      </c>
      <c r="F15" s="17">
        <v>0</v>
      </c>
      <c r="G15" s="18"/>
      <c r="H15" s="18"/>
      <c r="I15" s="18"/>
      <c r="J15" s="18"/>
      <c r="K15" s="19">
        <f t="shared" si="1"/>
        <v>2754493</v>
      </c>
      <c r="L15" s="16">
        <v>45500</v>
      </c>
      <c r="M15" s="16"/>
      <c r="N15" s="16">
        <v>0</v>
      </c>
      <c r="O15" s="16">
        <v>112500</v>
      </c>
      <c r="P15" s="19">
        <f t="shared" si="2"/>
        <v>158000</v>
      </c>
      <c r="Q15" s="33">
        <f>SUM(K15:K17)+SUM(P15:P17)</f>
        <v>43540640</v>
      </c>
      <c r="R15" s="20">
        <f t="shared" si="3"/>
        <v>2912493</v>
      </c>
    </row>
    <row r="16" spans="1:18" ht="16.5">
      <c r="A16" s="1" t="str">
        <f t="shared" si="4"/>
        <v>350</v>
      </c>
      <c r="B16" s="32"/>
      <c r="C16" s="32"/>
      <c r="D16" s="21" t="s">
        <v>26</v>
      </c>
      <c r="E16" s="22">
        <v>5280668</v>
      </c>
      <c r="F16" s="23">
        <v>4119717</v>
      </c>
      <c r="G16" s="24"/>
      <c r="H16" s="24">
        <v>3686331</v>
      </c>
      <c r="I16" s="24"/>
      <c r="J16" s="24">
        <v>9332479</v>
      </c>
      <c r="K16" s="19">
        <f t="shared" si="1"/>
        <v>22419195</v>
      </c>
      <c r="L16" s="22">
        <v>16032619</v>
      </c>
      <c r="M16" s="22">
        <v>1600000</v>
      </c>
      <c r="N16" s="22">
        <v>311400</v>
      </c>
      <c r="O16" s="22">
        <v>252933</v>
      </c>
      <c r="P16" s="19">
        <f t="shared" si="2"/>
        <v>18196952</v>
      </c>
      <c r="Q16" s="34"/>
      <c r="R16" s="20">
        <f t="shared" si="3"/>
        <v>40616147</v>
      </c>
    </row>
    <row r="17" spans="1:18" ht="16.5">
      <c r="A17" s="1" t="str">
        <f t="shared" si="4"/>
        <v>350</v>
      </c>
      <c r="B17" s="32"/>
      <c r="C17" s="32"/>
      <c r="D17" s="25" t="s">
        <v>27</v>
      </c>
      <c r="E17" s="26">
        <v>12000</v>
      </c>
      <c r="F17" s="27"/>
      <c r="G17" s="28">
        <v>0</v>
      </c>
      <c r="H17" s="28"/>
      <c r="I17" s="28"/>
      <c r="J17" s="28"/>
      <c r="K17" s="19">
        <f t="shared" si="1"/>
        <v>12000</v>
      </c>
      <c r="L17" s="26">
        <v>0</v>
      </c>
      <c r="M17" s="26"/>
      <c r="N17" s="26"/>
      <c r="O17" s="26"/>
      <c r="P17" s="19">
        <f t="shared" si="2"/>
        <v>0</v>
      </c>
      <c r="Q17" s="34"/>
      <c r="R17" s="20">
        <f t="shared" si="3"/>
        <v>12000</v>
      </c>
    </row>
    <row r="18" spans="1:18" ht="16.5" customHeight="1">
      <c r="A18" s="1" t="str">
        <f t="shared" si="4"/>
        <v>360</v>
      </c>
      <c r="B18" s="32" t="s">
        <v>30</v>
      </c>
      <c r="C18" s="32" t="s">
        <v>34</v>
      </c>
      <c r="D18" s="15" t="s">
        <v>25</v>
      </c>
      <c r="E18" s="16">
        <v>2453075</v>
      </c>
      <c r="F18" s="17">
        <v>1614556</v>
      </c>
      <c r="G18" s="18"/>
      <c r="H18" s="18"/>
      <c r="I18" s="18"/>
      <c r="J18" s="18"/>
      <c r="K18" s="19">
        <f t="shared" si="1"/>
        <v>4067631</v>
      </c>
      <c r="L18" s="16">
        <v>0</v>
      </c>
      <c r="M18" s="16"/>
      <c r="N18" s="16">
        <v>0</v>
      </c>
      <c r="O18" s="16">
        <v>90000</v>
      </c>
      <c r="P18" s="19">
        <f t="shared" si="2"/>
        <v>90000</v>
      </c>
      <c r="Q18" s="33">
        <f>SUM(K18:K20)+SUM(P18:P20)</f>
        <v>18049252</v>
      </c>
      <c r="R18" s="20">
        <f t="shared" si="3"/>
        <v>4157631</v>
      </c>
    </row>
    <row r="19" spans="1:18" ht="16.5">
      <c r="A19" s="1" t="str">
        <f t="shared" si="4"/>
        <v>360</v>
      </c>
      <c r="B19" s="32"/>
      <c r="C19" s="32"/>
      <c r="D19" s="21" t="s">
        <v>26</v>
      </c>
      <c r="E19" s="22">
        <v>1729269</v>
      </c>
      <c r="F19" s="23">
        <v>320104</v>
      </c>
      <c r="G19" s="24"/>
      <c r="H19" s="24">
        <v>507461</v>
      </c>
      <c r="I19" s="24"/>
      <c r="J19" s="24">
        <v>10477100</v>
      </c>
      <c r="K19" s="19">
        <f t="shared" si="1"/>
        <v>13033934</v>
      </c>
      <c r="L19" s="22">
        <v>0</v>
      </c>
      <c r="M19" s="22">
        <v>0</v>
      </c>
      <c r="N19" s="22">
        <v>354223</v>
      </c>
      <c r="O19" s="22">
        <v>491464</v>
      </c>
      <c r="P19" s="19">
        <f t="shared" si="2"/>
        <v>845687</v>
      </c>
      <c r="Q19" s="34"/>
      <c r="R19" s="20">
        <f t="shared" si="3"/>
        <v>13879621</v>
      </c>
    </row>
    <row r="20" spans="1:18" ht="16.5">
      <c r="A20" s="1" t="str">
        <f t="shared" si="4"/>
        <v>360</v>
      </c>
      <c r="B20" s="32"/>
      <c r="C20" s="32"/>
      <c r="D20" s="25" t="s">
        <v>27</v>
      </c>
      <c r="E20" s="26">
        <v>12000</v>
      </c>
      <c r="F20" s="27"/>
      <c r="G20" s="28">
        <v>0</v>
      </c>
      <c r="H20" s="28"/>
      <c r="I20" s="28"/>
      <c r="J20" s="28"/>
      <c r="K20" s="19">
        <f t="shared" si="1"/>
        <v>12000</v>
      </c>
      <c r="L20" s="26">
        <v>0</v>
      </c>
      <c r="M20" s="26"/>
      <c r="N20" s="26"/>
      <c r="O20" s="26"/>
      <c r="P20" s="19">
        <f t="shared" si="2"/>
        <v>0</v>
      </c>
      <c r="Q20" s="34"/>
      <c r="R20" s="20">
        <f t="shared" si="3"/>
        <v>12000</v>
      </c>
    </row>
    <row r="21" spans="1:18" ht="16.5" customHeight="1">
      <c r="A21" s="1" t="str">
        <f t="shared" si="4"/>
        <v>370</v>
      </c>
      <c r="B21" s="32" t="s">
        <v>30</v>
      </c>
      <c r="C21" s="32" t="s">
        <v>35</v>
      </c>
      <c r="D21" s="15" t="s">
        <v>25</v>
      </c>
      <c r="E21" s="16">
        <v>784418</v>
      </c>
      <c r="F21" s="17">
        <v>0</v>
      </c>
      <c r="G21" s="18"/>
      <c r="H21" s="18"/>
      <c r="I21" s="18"/>
      <c r="J21" s="18"/>
      <c r="K21" s="19">
        <f t="shared" si="1"/>
        <v>784418</v>
      </c>
      <c r="L21" s="16">
        <v>0</v>
      </c>
      <c r="M21" s="16"/>
      <c r="N21" s="16">
        <v>0</v>
      </c>
      <c r="O21" s="16">
        <v>29516</v>
      </c>
      <c r="P21" s="19">
        <f t="shared" si="2"/>
        <v>29516</v>
      </c>
      <c r="Q21" s="33">
        <f>SUM(K21:K23)+SUM(P21:P23)</f>
        <v>18250575</v>
      </c>
      <c r="R21" s="20">
        <f t="shared" si="3"/>
        <v>813934</v>
      </c>
    </row>
    <row r="22" spans="1:18" ht="16.5">
      <c r="A22" s="1" t="str">
        <f t="shared" si="4"/>
        <v>370</v>
      </c>
      <c r="B22" s="32"/>
      <c r="C22" s="32"/>
      <c r="D22" s="21" t="s">
        <v>26</v>
      </c>
      <c r="E22" s="22">
        <v>4355293</v>
      </c>
      <c r="F22" s="23">
        <v>4562428</v>
      </c>
      <c r="G22" s="24"/>
      <c r="H22" s="24">
        <v>554892</v>
      </c>
      <c r="I22" s="24"/>
      <c r="J22" s="24">
        <v>142996</v>
      </c>
      <c r="K22" s="19">
        <f t="shared" si="1"/>
        <v>9615609</v>
      </c>
      <c r="L22" s="22">
        <v>7200000</v>
      </c>
      <c r="M22" s="22">
        <v>0</v>
      </c>
      <c r="N22" s="22">
        <v>359675</v>
      </c>
      <c r="O22" s="22">
        <v>259357</v>
      </c>
      <c r="P22" s="19">
        <f t="shared" si="2"/>
        <v>7819032</v>
      </c>
      <c r="Q22" s="34"/>
      <c r="R22" s="20">
        <f t="shared" si="3"/>
        <v>17434641</v>
      </c>
    </row>
    <row r="23" spans="1:18" ht="21" customHeight="1">
      <c r="A23" s="1" t="str">
        <f t="shared" si="4"/>
        <v>370</v>
      </c>
      <c r="B23" s="32"/>
      <c r="C23" s="32"/>
      <c r="D23" s="25" t="s">
        <v>27</v>
      </c>
      <c r="E23" s="26">
        <v>2000</v>
      </c>
      <c r="F23" s="27"/>
      <c r="G23" s="28">
        <v>0</v>
      </c>
      <c r="H23" s="28"/>
      <c r="I23" s="28"/>
      <c r="J23" s="28"/>
      <c r="K23" s="19">
        <f t="shared" si="1"/>
        <v>2000</v>
      </c>
      <c r="L23" s="26">
        <v>0</v>
      </c>
      <c r="M23" s="26"/>
      <c r="N23" s="26"/>
      <c r="O23" s="26"/>
      <c r="P23" s="19">
        <f t="shared" si="2"/>
        <v>0</v>
      </c>
      <c r="Q23" s="34"/>
      <c r="R23" s="20">
        <f t="shared" si="3"/>
        <v>2000</v>
      </c>
    </row>
    <row r="24" spans="1:18" ht="21" customHeight="1">
      <c r="A24" s="1">
        <v>481</v>
      </c>
      <c r="B24" s="32" t="s">
        <v>30</v>
      </c>
      <c r="C24" s="32" t="s">
        <v>84</v>
      </c>
      <c r="D24" s="15" t="s">
        <v>25</v>
      </c>
      <c r="E24" s="16">
        <v>1097795</v>
      </c>
      <c r="F24" s="17">
        <v>0</v>
      </c>
      <c r="G24" s="18"/>
      <c r="H24" s="18"/>
      <c r="I24" s="18"/>
      <c r="J24" s="18"/>
      <c r="K24" s="19">
        <f t="shared" si="1"/>
        <v>1097795</v>
      </c>
      <c r="L24" s="16">
        <v>0</v>
      </c>
      <c r="M24" s="16"/>
      <c r="N24" s="16">
        <v>0</v>
      </c>
      <c r="O24" s="16">
        <v>0</v>
      </c>
      <c r="P24" s="19">
        <f t="shared" si="2"/>
        <v>0</v>
      </c>
      <c r="Q24" s="33">
        <f>SUM(K24:K26)+SUM(P24:P26)</f>
        <v>9307407</v>
      </c>
      <c r="R24" s="20">
        <f t="shared" si="3"/>
        <v>1097795</v>
      </c>
    </row>
    <row r="25" spans="1:18" ht="21" customHeight="1">
      <c r="A25" s="1">
        <v>481</v>
      </c>
      <c r="B25" s="32"/>
      <c r="C25" s="32"/>
      <c r="D25" s="21" t="s">
        <v>26</v>
      </c>
      <c r="E25" s="22">
        <v>192614</v>
      </c>
      <c r="F25" s="23">
        <v>18661</v>
      </c>
      <c r="G25" s="24"/>
      <c r="H25" s="24">
        <v>5302500</v>
      </c>
      <c r="I25" s="24"/>
      <c r="J25" s="24">
        <v>2204370</v>
      </c>
      <c r="K25" s="19">
        <f t="shared" si="1"/>
        <v>7718145</v>
      </c>
      <c r="L25" s="22">
        <v>0</v>
      </c>
      <c r="M25" s="22">
        <v>0</v>
      </c>
      <c r="N25" s="22">
        <v>392000</v>
      </c>
      <c r="O25" s="22">
        <v>99467</v>
      </c>
      <c r="P25" s="19">
        <f t="shared" si="2"/>
        <v>491467</v>
      </c>
      <c r="Q25" s="34"/>
      <c r="R25" s="20">
        <f t="shared" si="3"/>
        <v>8209612</v>
      </c>
    </row>
    <row r="26" spans="1:18" ht="21" customHeight="1">
      <c r="A26" s="1">
        <v>481</v>
      </c>
      <c r="B26" s="32"/>
      <c r="C26" s="32"/>
      <c r="D26" s="25" t="s">
        <v>27</v>
      </c>
      <c r="E26" s="26">
        <v>0</v>
      </c>
      <c r="F26" s="27"/>
      <c r="G26" s="28"/>
      <c r="H26" s="28"/>
      <c r="I26" s="28"/>
      <c r="J26" s="28"/>
      <c r="K26" s="19">
        <f t="shared" si="1"/>
        <v>0</v>
      </c>
      <c r="L26" s="26">
        <v>0</v>
      </c>
      <c r="M26" s="26"/>
      <c r="N26" s="26"/>
      <c r="O26" s="26"/>
      <c r="P26" s="19">
        <f t="shared" si="2"/>
        <v>0</v>
      </c>
      <c r="Q26" s="34"/>
      <c r="R26" s="20">
        <f t="shared" si="3"/>
        <v>0</v>
      </c>
    </row>
    <row r="27" spans="1:18" ht="16.5" customHeight="1">
      <c r="A27" s="1" t="str">
        <f>IF(C27="",A23,MID(C27,1,3))</f>
        <v>431</v>
      </c>
      <c r="B27" s="32" t="s">
        <v>30</v>
      </c>
      <c r="C27" s="32" t="s">
        <v>37</v>
      </c>
      <c r="D27" s="15" t="s">
        <v>25</v>
      </c>
      <c r="E27" s="16">
        <v>1351322</v>
      </c>
      <c r="F27" s="17">
        <v>601255</v>
      </c>
      <c r="G27" s="18"/>
      <c r="H27" s="18"/>
      <c r="I27" s="18"/>
      <c r="J27" s="18"/>
      <c r="K27" s="19">
        <f t="shared" si="1"/>
        <v>1952577</v>
      </c>
      <c r="L27" s="16">
        <v>0</v>
      </c>
      <c r="M27" s="16"/>
      <c r="N27" s="16">
        <v>0</v>
      </c>
      <c r="O27" s="16">
        <v>45000</v>
      </c>
      <c r="P27" s="19">
        <f t="shared" si="2"/>
        <v>45000</v>
      </c>
      <c r="Q27" s="33">
        <f>SUM(K27:K29)+SUM(P27:P29)</f>
        <v>10106356</v>
      </c>
      <c r="R27" s="20">
        <f t="shared" si="3"/>
        <v>1997577</v>
      </c>
    </row>
    <row r="28" spans="1:18" ht="16.5">
      <c r="A28" s="1" t="str">
        <f t="shared" ref="A28:A50" si="5">IF(C28="",A27,MID(C28,1,3))</f>
        <v>431</v>
      </c>
      <c r="B28" s="32"/>
      <c r="C28" s="32"/>
      <c r="D28" s="21" t="s">
        <v>26</v>
      </c>
      <c r="E28" s="22">
        <v>1103307</v>
      </c>
      <c r="F28" s="23">
        <v>1212182</v>
      </c>
      <c r="G28" s="24"/>
      <c r="H28" s="24">
        <v>299215</v>
      </c>
      <c r="I28" s="24"/>
      <c r="J28" s="24">
        <v>4969346</v>
      </c>
      <c r="K28" s="19">
        <f t="shared" si="1"/>
        <v>7584050</v>
      </c>
      <c r="L28" s="22">
        <v>0</v>
      </c>
      <c r="M28" s="22">
        <v>0</v>
      </c>
      <c r="N28" s="22">
        <v>123200</v>
      </c>
      <c r="O28" s="22">
        <v>401529</v>
      </c>
      <c r="P28" s="19">
        <f t="shared" si="2"/>
        <v>524729</v>
      </c>
      <c r="Q28" s="34"/>
      <c r="R28" s="20">
        <f t="shared" si="3"/>
        <v>8108779</v>
      </c>
    </row>
    <row r="29" spans="1:18" ht="16.5">
      <c r="A29" s="1" t="str">
        <f t="shared" si="5"/>
        <v>431</v>
      </c>
      <c r="B29" s="32"/>
      <c r="C29" s="32"/>
      <c r="D29" s="25" t="s">
        <v>27</v>
      </c>
      <c r="E29" s="26">
        <v>0</v>
      </c>
      <c r="F29" s="27"/>
      <c r="G29" s="28">
        <v>0</v>
      </c>
      <c r="H29" s="28"/>
      <c r="I29" s="28"/>
      <c r="J29" s="28"/>
      <c r="K29" s="19">
        <f t="shared" si="1"/>
        <v>0</v>
      </c>
      <c r="L29" s="26">
        <v>0</v>
      </c>
      <c r="M29" s="26"/>
      <c r="N29" s="26"/>
      <c r="O29" s="26"/>
      <c r="P29" s="19">
        <f t="shared" si="2"/>
        <v>0</v>
      </c>
      <c r="Q29" s="34"/>
      <c r="R29" s="20">
        <f t="shared" si="3"/>
        <v>0</v>
      </c>
    </row>
    <row r="30" spans="1:18" ht="16.5" customHeight="1">
      <c r="A30" s="1" t="str">
        <f t="shared" si="5"/>
        <v>451</v>
      </c>
      <c r="B30" s="32" t="s">
        <v>38</v>
      </c>
      <c r="C30" s="32" t="s">
        <v>39</v>
      </c>
      <c r="D30" s="15" t="s">
        <v>25</v>
      </c>
      <c r="E30" s="16">
        <v>230024</v>
      </c>
      <c r="F30" s="17">
        <v>0</v>
      </c>
      <c r="G30" s="18"/>
      <c r="H30" s="18"/>
      <c r="I30" s="18"/>
      <c r="J30" s="18"/>
      <c r="K30" s="19">
        <f t="shared" si="1"/>
        <v>230024</v>
      </c>
      <c r="L30" s="16">
        <v>0</v>
      </c>
      <c r="M30" s="16"/>
      <c r="N30" s="16">
        <v>0</v>
      </c>
      <c r="O30" s="16">
        <v>0</v>
      </c>
      <c r="P30" s="19">
        <f t="shared" si="2"/>
        <v>0</v>
      </c>
      <c r="Q30" s="33">
        <f>SUM(K30:K32)+SUM(P30:P32)</f>
        <v>16892086</v>
      </c>
      <c r="R30" s="20">
        <f t="shared" si="3"/>
        <v>230024</v>
      </c>
    </row>
    <row r="31" spans="1:18" ht="16.5">
      <c r="A31" s="1" t="str">
        <f t="shared" si="5"/>
        <v>451</v>
      </c>
      <c r="B31" s="32"/>
      <c r="C31" s="32"/>
      <c r="D31" s="21" t="s">
        <v>26</v>
      </c>
      <c r="E31" s="22">
        <v>1263601</v>
      </c>
      <c r="F31" s="23">
        <v>285531</v>
      </c>
      <c r="G31" s="24"/>
      <c r="H31" s="24">
        <v>1708262</v>
      </c>
      <c r="I31" s="24">
        <v>3840000</v>
      </c>
      <c r="J31" s="24">
        <v>444569</v>
      </c>
      <c r="K31" s="19">
        <f t="shared" si="1"/>
        <v>7541963</v>
      </c>
      <c r="L31" s="22">
        <v>0</v>
      </c>
      <c r="M31" s="22">
        <v>660000</v>
      </c>
      <c r="N31" s="22">
        <v>3782388</v>
      </c>
      <c r="O31" s="22">
        <v>4677711</v>
      </c>
      <c r="P31" s="19">
        <f t="shared" si="2"/>
        <v>9120099</v>
      </c>
      <c r="Q31" s="34"/>
      <c r="R31" s="20">
        <f t="shared" si="3"/>
        <v>16662062</v>
      </c>
    </row>
    <row r="32" spans="1:18" ht="16.5">
      <c r="A32" s="1" t="str">
        <f t="shared" si="5"/>
        <v>451</v>
      </c>
      <c r="B32" s="32"/>
      <c r="C32" s="32"/>
      <c r="D32" s="25" t="s">
        <v>27</v>
      </c>
      <c r="E32" s="26">
        <v>0</v>
      </c>
      <c r="F32" s="27"/>
      <c r="G32" s="28">
        <v>0</v>
      </c>
      <c r="H32" s="28"/>
      <c r="I32" s="28"/>
      <c r="J32" s="28"/>
      <c r="K32" s="19">
        <f t="shared" si="1"/>
        <v>0</v>
      </c>
      <c r="L32" s="26">
        <v>0</v>
      </c>
      <c r="M32" s="26"/>
      <c r="N32" s="26"/>
      <c r="O32" s="26"/>
      <c r="P32" s="19">
        <f t="shared" si="2"/>
        <v>0</v>
      </c>
      <c r="Q32" s="34"/>
      <c r="R32" s="20">
        <f t="shared" si="3"/>
        <v>0</v>
      </c>
    </row>
    <row r="33" spans="1:18" ht="16.5" customHeight="1">
      <c r="A33" s="1" t="str">
        <f t="shared" si="5"/>
        <v>210</v>
      </c>
      <c r="B33" s="32" t="s">
        <v>38</v>
      </c>
      <c r="C33" s="32" t="s">
        <v>40</v>
      </c>
      <c r="D33" s="15" t="s">
        <v>25</v>
      </c>
      <c r="E33" s="16">
        <v>7393480</v>
      </c>
      <c r="F33" s="17">
        <v>1153167</v>
      </c>
      <c r="G33" s="18"/>
      <c r="H33" s="18"/>
      <c r="I33" s="18"/>
      <c r="J33" s="18"/>
      <c r="K33" s="19">
        <f t="shared" si="1"/>
        <v>8546647</v>
      </c>
      <c r="L33" s="16">
        <v>0</v>
      </c>
      <c r="M33" s="16"/>
      <c r="N33" s="16">
        <v>0</v>
      </c>
      <c r="O33" s="16">
        <v>775857</v>
      </c>
      <c r="P33" s="19">
        <f t="shared" si="2"/>
        <v>775857</v>
      </c>
      <c r="Q33" s="33">
        <f>SUM(K33:K35)+SUM(P33:P35)</f>
        <v>46514564</v>
      </c>
      <c r="R33" s="20">
        <f t="shared" si="3"/>
        <v>9322504</v>
      </c>
    </row>
    <row r="34" spans="1:18" ht="16.5">
      <c r="A34" s="1" t="str">
        <f t="shared" si="5"/>
        <v>210</v>
      </c>
      <c r="B34" s="32"/>
      <c r="C34" s="32"/>
      <c r="D34" s="21" t="s">
        <v>26</v>
      </c>
      <c r="E34" s="22">
        <v>5074779</v>
      </c>
      <c r="F34" s="23">
        <v>5892132</v>
      </c>
      <c r="G34" s="24"/>
      <c r="H34" s="24">
        <v>3109215</v>
      </c>
      <c r="I34" s="24"/>
      <c r="J34" s="24">
        <v>17335303</v>
      </c>
      <c r="K34" s="19">
        <f t="shared" si="1"/>
        <v>31411429</v>
      </c>
      <c r="L34" s="22">
        <v>0</v>
      </c>
      <c r="M34" s="22">
        <v>240000</v>
      </c>
      <c r="N34" s="22">
        <v>800367</v>
      </c>
      <c r="O34" s="22">
        <v>4740264</v>
      </c>
      <c r="P34" s="19">
        <f t="shared" si="2"/>
        <v>5780631</v>
      </c>
      <c r="Q34" s="34"/>
      <c r="R34" s="20">
        <f t="shared" si="3"/>
        <v>37192060</v>
      </c>
    </row>
    <row r="35" spans="1:18" ht="16.5">
      <c r="A35" s="1" t="str">
        <f t="shared" si="5"/>
        <v>210</v>
      </c>
      <c r="B35" s="32"/>
      <c r="C35" s="32"/>
      <c r="D35" s="25" t="s">
        <v>27</v>
      </c>
      <c r="E35" s="26">
        <v>0</v>
      </c>
      <c r="F35" s="27"/>
      <c r="G35" s="28">
        <v>0</v>
      </c>
      <c r="H35" s="28"/>
      <c r="I35" s="28"/>
      <c r="J35" s="28"/>
      <c r="K35" s="19">
        <f t="shared" ref="K35:K98" si="6">SUM(E35:J35)</f>
        <v>0</v>
      </c>
      <c r="L35" s="26">
        <v>0</v>
      </c>
      <c r="M35" s="26"/>
      <c r="N35" s="26"/>
      <c r="O35" s="26"/>
      <c r="P35" s="19">
        <f t="shared" ref="P35:P98" si="7">SUM(L35:O35)</f>
        <v>0</v>
      </c>
      <c r="Q35" s="34"/>
      <c r="R35" s="20">
        <f t="shared" si="3"/>
        <v>0</v>
      </c>
    </row>
    <row r="36" spans="1:18" ht="16.5" customHeight="1">
      <c r="A36" s="1" t="str">
        <f t="shared" si="5"/>
        <v>220</v>
      </c>
      <c r="B36" s="32" t="s">
        <v>38</v>
      </c>
      <c r="C36" s="32" t="s">
        <v>41</v>
      </c>
      <c r="D36" s="15" t="s">
        <v>25</v>
      </c>
      <c r="E36" s="16">
        <v>4757360</v>
      </c>
      <c r="F36" s="17">
        <v>761660</v>
      </c>
      <c r="G36" s="18"/>
      <c r="H36" s="18"/>
      <c r="I36" s="18"/>
      <c r="J36" s="18"/>
      <c r="K36" s="19">
        <f t="shared" si="6"/>
        <v>5519020</v>
      </c>
      <c r="L36" s="16">
        <v>153600</v>
      </c>
      <c r="M36" s="16"/>
      <c r="N36" s="16">
        <v>0</v>
      </c>
      <c r="O36" s="16">
        <v>287000</v>
      </c>
      <c r="P36" s="19">
        <f t="shared" si="7"/>
        <v>440600</v>
      </c>
      <c r="Q36" s="33">
        <f>SUM(K36:K38)+SUM(P36:P38)</f>
        <v>37529517</v>
      </c>
      <c r="R36" s="20">
        <f t="shared" si="3"/>
        <v>5959620</v>
      </c>
    </row>
    <row r="37" spans="1:18" ht="16.5">
      <c r="A37" s="1" t="str">
        <f t="shared" si="5"/>
        <v>220</v>
      </c>
      <c r="B37" s="32"/>
      <c r="C37" s="32"/>
      <c r="D37" s="21" t="s">
        <v>26</v>
      </c>
      <c r="E37" s="22">
        <v>4993074</v>
      </c>
      <c r="F37" s="23">
        <v>2991643</v>
      </c>
      <c r="G37" s="24"/>
      <c r="H37" s="24">
        <v>749659</v>
      </c>
      <c r="I37" s="24"/>
      <c r="J37" s="24">
        <v>15736874</v>
      </c>
      <c r="K37" s="19">
        <f t="shared" si="6"/>
        <v>24471250</v>
      </c>
      <c r="L37" s="22">
        <v>5080473</v>
      </c>
      <c r="M37" s="22">
        <v>0</v>
      </c>
      <c r="N37" s="22">
        <v>1236821</v>
      </c>
      <c r="O37" s="22">
        <v>781353</v>
      </c>
      <c r="P37" s="19">
        <f t="shared" si="7"/>
        <v>7098647</v>
      </c>
      <c r="Q37" s="34"/>
      <c r="R37" s="20">
        <f t="shared" si="3"/>
        <v>31569897</v>
      </c>
    </row>
    <row r="38" spans="1:18" ht="16.5">
      <c r="A38" s="1" t="str">
        <f t="shared" si="5"/>
        <v>220</v>
      </c>
      <c r="B38" s="32"/>
      <c r="C38" s="32"/>
      <c r="D38" s="25" t="s">
        <v>27</v>
      </c>
      <c r="E38" s="26">
        <v>0</v>
      </c>
      <c r="F38" s="27"/>
      <c r="G38" s="28">
        <v>0</v>
      </c>
      <c r="H38" s="28"/>
      <c r="I38" s="28"/>
      <c r="J38" s="28"/>
      <c r="K38" s="19">
        <f t="shared" si="6"/>
        <v>0</v>
      </c>
      <c r="L38" s="26">
        <v>0</v>
      </c>
      <c r="M38" s="26"/>
      <c r="N38" s="26"/>
      <c r="O38" s="26"/>
      <c r="P38" s="19">
        <f t="shared" si="7"/>
        <v>0</v>
      </c>
      <c r="Q38" s="34"/>
      <c r="R38" s="20">
        <f t="shared" si="3"/>
        <v>0</v>
      </c>
    </row>
    <row r="39" spans="1:18" ht="16.5" customHeight="1">
      <c r="A39" s="1" t="str">
        <f t="shared" si="5"/>
        <v>316</v>
      </c>
      <c r="B39" s="32" t="s">
        <v>38</v>
      </c>
      <c r="C39" s="32" t="s">
        <v>42</v>
      </c>
      <c r="D39" s="15" t="s">
        <v>25</v>
      </c>
      <c r="E39" s="16">
        <v>3514035</v>
      </c>
      <c r="F39" s="17">
        <v>110000</v>
      </c>
      <c r="G39" s="18"/>
      <c r="H39" s="18"/>
      <c r="I39" s="18"/>
      <c r="J39" s="18"/>
      <c r="K39" s="19">
        <f t="shared" si="6"/>
        <v>3624035</v>
      </c>
      <c r="L39" s="16">
        <v>0</v>
      </c>
      <c r="M39" s="16"/>
      <c r="N39" s="16">
        <v>0</v>
      </c>
      <c r="O39" s="16">
        <v>99800</v>
      </c>
      <c r="P39" s="19">
        <f t="shared" si="7"/>
        <v>99800</v>
      </c>
      <c r="Q39" s="33">
        <f>SUM(K39:K41)+SUM(P39:P41)</f>
        <v>29947035</v>
      </c>
      <c r="R39" s="20">
        <f t="shared" si="3"/>
        <v>3723835</v>
      </c>
    </row>
    <row r="40" spans="1:18" ht="16.5">
      <c r="A40" s="1" t="str">
        <f t="shared" si="5"/>
        <v>316</v>
      </c>
      <c r="B40" s="32"/>
      <c r="C40" s="32"/>
      <c r="D40" s="21" t="s">
        <v>26</v>
      </c>
      <c r="E40" s="22">
        <v>3484633</v>
      </c>
      <c r="F40" s="23">
        <v>6188254</v>
      </c>
      <c r="G40" s="24"/>
      <c r="H40" s="24">
        <v>941501</v>
      </c>
      <c r="I40" s="24"/>
      <c r="J40" s="24">
        <v>13460630</v>
      </c>
      <c r="K40" s="19">
        <f t="shared" si="6"/>
        <v>24075018</v>
      </c>
      <c r="L40" s="22">
        <v>0</v>
      </c>
      <c r="M40" s="22">
        <v>0</v>
      </c>
      <c r="N40" s="22">
        <v>455825</v>
      </c>
      <c r="O40" s="22">
        <v>1670628</v>
      </c>
      <c r="P40" s="19">
        <f t="shared" si="7"/>
        <v>2126453</v>
      </c>
      <c r="Q40" s="34"/>
      <c r="R40" s="20">
        <f t="shared" si="3"/>
        <v>26201471</v>
      </c>
    </row>
    <row r="41" spans="1:18" ht="16.5">
      <c r="A41" s="1" t="str">
        <f t="shared" si="5"/>
        <v>316</v>
      </c>
      <c r="B41" s="32"/>
      <c r="C41" s="32"/>
      <c r="D41" s="25" t="s">
        <v>27</v>
      </c>
      <c r="E41" s="26">
        <v>21729</v>
      </c>
      <c r="F41" s="27"/>
      <c r="G41" s="28">
        <v>0</v>
      </c>
      <c r="H41" s="28"/>
      <c r="I41" s="28"/>
      <c r="J41" s="28"/>
      <c r="K41" s="19">
        <f t="shared" si="6"/>
        <v>21729</v>
      </c>
      <c r="L41" s="26">
        <v>0</v>
      </c>
      <c r="M41" s="26"/>
      <c r="N41" s="26"/>
      <c r="O41" s="26"/>
      <c r="P41" s="19">
        <f t="shared" si="7"/>
        <v>0</v>
      </c>
      <c r="Q41" s="34"/>
      <c r="R41" s="20">
        <f t="shared" si="3"/>
        <v>21729</v>
      </c>
    </row>
    <row r="42" spans="1:18" ht="16.5" customHeight="1">
      <c r="A42" s="1" t="str">
        <f t="shared" si="5"/>
        <v>420</v>
      </c>
      <c r="B42" s="32" t="s">
        <v>38</v>
      </c>
      <c r="C42" s="32" t="s">
        <v>43</v>
      </c>
      <c r="D42" s="15" t="s">
        <v>25</v>
      </c>
      <c r="E42" s="16">
        <v>3006915</v>
      </c>
      <c r="F42" s="17">
        <v>387646</v>
      </c>
      <c r="G42" s="18"/>
      <c r="H42" s="18"/>
      <c r="I42" s="18"/>
      <c r="J42" s="18"/>
      <c r="K42" s="19">
        <f t="shared" si="6"/>
        <v>3394561</v>
      </c>
      <c r="L42" s="16">
        <v>67500</v>
      </c>
      <c r="M42" s="16"/>
      <c r="N42" s="16">
        <v>0</v>
      </c>
      <c r="O42" s="16">
        <v>537088</v>
      </c>
      <c r="P42" s="19">
        <f t="shared" si="7"/>
        <v>604588</v>
      </c>
      <c r="Q42" s="33">
        <f>SUM(K42:K44)+SUM(P42:P44)</f>
        <v>20453139</v>
      </c>
      <c r="R42" s="20">
        <f t="shared" si="3"/>
        <v>3999149</v>
      </c>
    </row>
    <row r="43" spans="1:18" ht="16.5">
      <c r="A43" s="1" t="str">
        <f t="shared" si="5"/>
        <v>420</v>
      </c>
      <c r="B43" s="32"/>
      <c r="C43" s="32"/>
      <c r="D43" s="21" t="s">
        <v>26</v>
      </c>
      <c r="E43" s="22">
        <v>3002480</v>
      </c>
      <c r="F43" s="23">
        <v>1773098</v>
      </c>
      <c r="G43" s="24"/>
      <c r="H43" s="24">
        <v>287815</v>
      </c>
      <c r="I43" s="24">
        <v>540000</v>
      </c>
      <c r="J43" s="24">
        <v>6816662</v>
      </c>
      <c r="K43" s="19">
        <f t="shared" si="6"/>
        <v>12420055</v>
      </c>
      <c r="L43" s="22">
        <v>2027860</v>
      </c>
      <c r="M43" s="22">
        <v>150000</v>
      </c>
      <c r="N43" s="22">
        <v>555300</v>
      </c>
      <c r="O43" s="22">
        <v>1300775</v>
      </c>
      <c r="P43" s="19">
        <f t="shared" si="7"/>
        <v>4033935</v>
      </c>
      <c r="Q43" s="34"/>
      <c r="R43" s="20">
        <f t="shared" si="3"/>
        <v>16453990</v>
      </c>
    </row>
    <row r="44" spans="1:18" ht="16.5">
      <c r="A44" s="1" t="str">
        <f t="shared" si="5"/>
        <v>420</v>
      </c>
      <c r="B44" s="32"/>
      <c r="C44" s="32"/>
      <c r="D44" s="25" t="s">
        <v>27</v>
      </c>
      <c r="E44" s="26">
        <v>0</v>
      </c>
      <c r="F44" s="27"/>
      <c r="G44" s="28">
        <v>0</v>
      </c>
      <c r="H44" s="28"/>
      <c r="I44" s="28"/>
      <c r="J44" s="28"/>
      <c r="K44" s="19">
        <f t="shared" si="6"/>
        <v>0</v>
      </c>
      <c r="L44" s="26">
        <v>0</v>
      </c>
      <c r="M44" s="26"/>
      <c r="N44" s="26"/>
      <c r="O44" s="26"/>
      <c r="P44" s="19">
        <f t="shared" si="7"/>
        <v>0</v>
      </c>
      <c r="Q44" s="34"/>
      <c r="R44" s="20">
        <f t="shared" si="3"/>
        <v>0</v>
      </c>
    </row>
    <row r="45" spans="1:18" ht="16.5" customHeight="1">
      <c r="A45" s="1" t="str">
        <f t="shared" si="5"/>
        <v>452</v>
      </c>
      <c r="B45" s="32" t="s">
        <v>44</v>
      </c>
      <c r="C45" s="32" t="s">
        <v>45</v>
      </c>
      <c r="D45" s="15" t="s">
        <v>25</v>
      </c>
      <c r="E45" s="16">
        <v>79367</v>
      </c>
      <c r="F45" s="17">
        <v>0</v>
      </c>
      <c r="G45" s="18"/>
      <c r="H45" s="18"/>
      <c r="I45" s="18"/>
      <c r="J45" s="18"/>
      <c r="K45" s="19">
        <f t="shared" si="6"/>
        <v>79367</v>
      </c>
      <c r="L45" s="16">
        <v>0</v>
      </c>
      <c r="M45" s="16"/>
      <c r="N45" s="16">
        <v>0</v>
      </c>
      <c r="O45" s="16">
        <v>0</v>
      </c>
      <c r="P45" s="19">
        <f t="shared" si="7"/>
        <v>0</v>
      </c>
      <c r="Q45" s="33">
        <f>SUM(K45:K47)+SUM(P45:P47)</f>
        <v>11842272</v>
      </c>
      <c r="R45" s="20">
        <f t="shared" si="3"/>
        <v>79367</v>
      </c>
    </row>
    <row r="46" spans="1:18" ht="16.5">
      <c r="A46" s="1" t="str">
        <f t="shared" si="5"/>
        <v>452</v>
      </c>
      <c r="B46" s="32"/>
      <c r="C46" s="32"/>
      <c r="D46" s="21" t="s">
        <v>26</v>
      </c>
      <c r="E46" s="22">
        <v>1648727</v>
      </c>
      <c r="F46" s="23">
        <v>2565627</v>
      </c>
      <c r="G46" s="24"/>
      <c r="H46" s="24">
        <v>169550</v>
      </c>
      <c r="I46" s="24"/>
      <c r="J46" s="24">
        <v>126445</v>
      </c>
      <c r="K46" s="19">
        <f t="shared" si="6"/>
        <v>4510349</v>
      </c>
      <c r="L46" s="22">
        <v>0</v>
      </c>
      <c r="M46" s="22">
        <v>0</v>
      </c>
      <c r="N46" s="22">
        <v>2636296</v>
      </c>
      <c r="O46" s="22">
        <v>4610000</v>
      </c>
      <c r="P46" s="19">
        <f t="shared" si="7"/>
        <v>7246296</v>
      </c>
      <c r="Q46" s="34"/>
      <c r="R46" s="20">
        <f t="shared" si="3"/>
        <v>11756645</v>
      </c>
    </row>
    <row r="47" spans="1:18" ht="16.5">
      <c r="A47" s="1" t="str">
        <f t="shared" si="5"/>
        <v>452</v>
      </c>
      <c r="B47" s="32"/>
      <c r="C47" s="32"/>
      <c r="D47" s="25" t="s">
        <v>27</v>
      </c>
      <c r="E47" s="26">
        <v>6260</v>
      </c>
      <c r="F47" s="27"/>
      <c r="G47" s="28">
        <v>0</v>
      </c>
      <c r="H47" s="28"/>
      <c r="I47" s="28"/>
      <c r="J47" s="28"/>
      <c r="K47" s="19">
        <f t="shared" si="6"/>
        <v>6260</v>
      </c>
      <c r="L47" s="26">
        <v>0</v>
      </c>
      <c r="M47" s="26"/>
      <c r="N47" s="26"/>
      <c r="O47" s="26"/>
      <c r="P47" s="19">
        <f t="shared" si="7"/>
        <v>0</v>
      </c>
      <c r="Q47" s="34"/>
      <c r="R47" s="20">
        <f t="shared" si="3"/>
        <v>6260</v>
      </c>
    </row>
    <row r="48" spans="1:18" ht="16.5" customHeight="1">
      <c r="A48" s="1" t="str">
        <f t="shared" si="5"/>
        <v>440</v>
      </c>
      <c r="B48" s="32" t="s">
        <v>44</v>
      </c>
      <c r="C48" s="32" t="s">
        <v>46</v>
      </c>
      <c r="D48" s="15" t="s">
        <v>25</v>
      </c>
      <c r="E48" s="16">
        <v>341073</v>
      </c>
      <c r="F48" s="17">
        <v>0</v>
      </c>
      <c r="G48" s="18"/>
      <c r="H48" s="18"/>
      <c r="I48" s="18"/>
      <c r="J48" s="18"/>
      <c r="K48" s="19">
        <f t="shared" si="6"/>
        <v>341073</v>
      </c>
      <c r="L48" s="16">
        <v>0</v>
      </c>
      <c r="M48" s="16"/>
      <c r="N48" s="16">
        <v>0</v>
      </c>
      <c r="O48" s="16">
        <v>180000</v>
      </c>
      <c r="P48" s="19">
        <f t="shared" si="7"/>
        <v>180000</v>
      </c>
      <c r="Q48" s="33">
        <f>SUM(K48:K50)+SUM(P48:P50)</f>
        <v>4667610</v>
      </c>
      <c r="R48" s="20">
        <f t="shared" si="3"/>
        <v>521073</v>
      </c>
    </row>
    <row r="49" spans="1:18" ht="16.5">
      <c r="A49" s="1" t="str">
        <f t="shared" si="5"/>
        <v>440</v>
      </c>
      <c r="B49" s="32"/>
      <c r="C49" s="32"/>
      <c r="D49" s="21" t="s">
        <v>26</v>
      </c>
      <c r="E49" s="22">
        <v>899820</v>
      </c>
      <c r="F49" s="23">
        <v>9200</v>
      </c>
      <c r="G49" s="24"/>
      <c r="H49" s="24">
        <v>0</v>
      </c>
      <c r="I49" s="24"/>
      <c r="J49" s="24">
        <v>2967530</v>
      </c>
      <c r="K49" s="19">
        <f t="shared" si="6"/>
        <v>3876550</v>
      </c>
      <c r="L49" s="22">
        <v>0</v>
      </c>
      <c r="M49" s="22">
        <v>0</v>
      </c>
      <c r="N49" s="22">
        <v>0</v>
      </c>
      <c r="O49" s="22">
        <v>269987</v>
      </c>
      <c r="P49" s="19">
        <f t="shared" si="7"/>
        <v>269987</v>
      </c>
      <c r="Q49" s="34"/>
      <c r="R49" s="20">
        <f t="shared" si="3"/>
        <v>4146537</v>
      </c>
    </row>
    <row r="50" spans="1:18" ht="16.5">
      <c r="A50" s="1" t="str">
        <f t="shared" si="5"/>
        <v>440</v>
      </c>
      <c r="B50" s="32"/>
      <c r="C50" s="32"/>
      <c r="D50" s="25" t="s">
        <v>27</v>
      </c>
      <c r="E50" s="26">
        <v>0</v>
      </c>
      <c r="F50" s="27"/>
      <c r="G50" s="28">
        <v>0</v>
      </c>
      <c r="H50" s="28"/>
      <c r="I50" s="28"/>
      <c r="J50" s="28"/>
      <c r="K50" s="19">
        <f t="shared" si="6"/>
        <v>0</v>
      </c>
      <c r="L50" s="26">
        <v>0</v>
      </c>
      <c r="M50" s="26"/>
      <c r="N50" s="26"/>
      <c r="O50" s="26"/>
      <c r="P50" s="19">
        <f t="shared" si="7"/>
        <v>0</v>
      </c>
      <c r="Q50" s="34"/>
      <c r="R50" s="20">
        <f t="shared" si="3"/>
        <v>0</v>
      </c>
    </row>
    <row r="51" spans="1:18" ht="16.5" customHeight="1">
      <c r="A51" s="1" t="str">
        <f>IF(C51="",#REF!,MID(C51,1,3))</f>
        <v>240</v>
      </c>
      <c r="B51" s="32" t="s">
        <v>44</v>
      </c>
      <c r="C51" s="32" t="s">
        <v>48</v>
      </c>
      <c r="D51" s="15" t="s">
        <v>25</v>
      </c>
      <c r="E51" s="16">
        <v>3438880</v>
      </c>
      <c r="F51" s="17">
        <v>1586592</v>
      </c>
      <c r="G51" s="18"/>
      <c r="H51" s="18"/>
      <c r="I51" s="18"/>
      <c r="J51" s="18"/>
      <c r="K51" s="19">
        <f t="shared" si="6"/>
        <v>5025472</v>
      </c>
      <c r="L51" s="16">
        <v>9000000</v>
      </c>
      <c r="M51" s="16"/>
      <c r="N51" s="16">
        <v>0</v>
      </c>
      <c r="O51" s="16">
        <v>4676752</v>
      </c>
      <c r="P51" s="19">
        <f t="shared" si="7"/>
        <v>13676752</v>
      </c>
      <c r="Q51" s="33">
        <f>SUM(K51:K53)+SUM(P51:P53)</f>
        <v>86705407</v>
      </c>
      <c r="R51" s="20">
        <f t="shared" si="3"/>
        <v>18702224</v>
      </c>
    </row>
    <row r="52" spans="1:18" ht="16.5">
      <c r="A52" s="1" t="str">
        <f t="shared" ref="A52:A77" si="8">IF(C52="",A51,MID(C52,1,3))</f>
        <v>240</v>
      </c>
      <c r="B52" s="32"/>
      <c r="C52" s="32"/>
      <c r="D52" s="21" t="s">
        <v>26</v>
      </c>
      <c r="E52" s="22">
        <v>5421977</v>
      </c>
      <c r="F52" s="23">
        <v>5286229</v>
      </c>
      <c r="G52" s="24"/>
      <c r="H52" s="24">
        <v>2956325</v>
      </c>
      <c r="I52" s="24"/>
      <c r="J52" s="24">
        <v>23027756</v>
      </c>
      <c r="K52" s="19">
        <f t="shared" si="6"/>
        <v>36692287</v>
      </c>
      <c r="L52" s="22">
        <v>27000000</v>
      </c>
      <c r="M52" s="22">
        <v>0</v>
      </c>
      <c r="N52" s="22">
        <v>395380</v>
      </c>
      <c r="O52" s="22">
        <v>3871516</v>
      </c>
      <c r="P52" s="19">
        <f t="shared" si="7"/>
        <v>31266896</v>
      </c>
      <c r="Q52" s="34"/>
      <c r="R52" s="20">
        <f t="shared" si="3"/>
        <v>67959183</v>
      </c>
    </row>
    <row r="53" spans="1:18" ht="16.5">
      <c r="A53" s="1" t="str">
        <f t="shared" si="8"/>
        <v>240</v>
      </c>
      <c r="B53" s="32"/>
      <c r="C53" s="32"/>
      <c r="D53" s="25" t="s">
        <v>27</v>
      </c>
      <c r="E53" s="26">
        <v>44000</v>
      </c>
      <c r="F53" s="27"/>
      <c r="G53" s="28">
        <v>0</v>
      </c>
      <c r="H53" s="28"/>
      <c r="I53" s="28"/>
      <c r="J53" s="28"/>
      <c r="K53" s="19">
        <f t="shared" si="6"/>
        <v>44000</v>
      </c>
      <c r="L53" s="26">
        <v>0</v>
      </c>
      <c r="M53" s="26"/>
      <c r="N53" s="26"/>
      <c r="O53" s="26"/>
      <c r="P53" s="19">
        <f t="shared" si="7"/>
        <v>0</v>
      </c>
      <c r="Q53" s="34"/>
      <c r="R53" s="20">
        <f t="shared" si="3"/>
        <v>44000</v>
      </c>
    </row>
    <row r="54" spans="1:18" ht="16.5" customHeight="1">
      <c r="A54" s="1" t="str">
        <f t="shared" si="8"/>
        <v>250</v>
      </c>
      <c r="B54" s="32" t="s">
        <v>44</v>
      </c>
      <c r="C54" s="32" t="s">
        <v>49</v>
      </c>
      <c r="D54" s="15" t="s">
        <v>25</v>
      </c>
      <c r="E54" s="16">
        <v>7342284</v>
      </c>
      <c r="F54" s="17">
        <v>590000</v>
      </c>
      <c r="G54" s="18"/>
      <c r="H54" s="18"/>
      <c r="I54" s="18"/>
      <c r="J54" s="18"/>
      <c r="K54" s="19">
        <f t="shared" si="6"/>
        <v>7932284</v>
      </c>
      <c r="L54" s="16">
        <v>0</v>
      </c>
      <c r="M54" s="16"/>
      <c r="N54" s="16">
        <v>0</v>
      </c>
      <c r="O54" s="16">
        <v>998900</v>
      </c>
      <c r="P54" s="19">
        <f t="shared" si="7"/>
        <v>998900</v>
      </c>
      <c r="Q54" s="33">
        <f>SUM(K54:K56)+SUM(P54:P56)</f>
        <v>61793077</v>
      </c>
      <c r="R54" s="20">
        <f t="shared" si="3"/>
        <v>8931184</v>
      </c>
    </row>
    <row r="55" spans="1:18" ht="16.5">
      <c r="A55" s="1" t="str">
        <f t="shared" si="8"/>
        <v>250</v>
      </c>
      <c r="B55" s="32"/>
      <c r="C55" s="32"/>
      <c r="D55" s="21" t="s">
        <v>26</v>
      </c>
      <c r="E55" s="22">
        <v>4422355</v>
      </c>
      <c r="F55" s="23">
        <v>14540315</v>
      </c>
      <c r="G55" s="24"/>
      <c r="H55" s="24">
        <v>2287375</v>
      </c>
      <c r="I55" s="24">
        <v>360000</v>
      </c>
      <c r="J55" s="24">
        <v>24410398</v>
      </c>
      <c r="K55" s="19">
        <f t="shared" si="6"/>
        <v>46020443</v>
      </c>
      <c r="L55" s="22">
        <v>2629245</v>
      </c>
      <c r="M55" s="22">
        <v>0</v>
      </c>
      <c r="N55" s="22">
        <v>314400</v>
      </c>
      <c r="O55" s="22">
        <v>3867805</v>
      </c>
      <c r="P55" s="19">
        <f t="shared" si="7"/>
        <v>6811450</v>
      </c>
      <c r="Q55" s="34"/>
      <c r="R55" s="20">
        <f t="shared" si="3"/>
        <v>52831893</v>
      </c>
    </row>
    <row r="56" spans="1:18" ht="16.5">
      <c r="A56" s="1" t="str">
        <f t="shared" si="8"/>
        <v>250</v>
      </c>
      <c r="B56" s="32"/>
      <c r="C56" s="32"/>
      <c r="D56" s="25" t="s">
        <v>27</v>
      </c>
      <c r="E56" s="26">
        <v>30000</v>
      </c>
      <c r="F56" s="27"/>
      <c r="G56" s="28">
        <v>0</v>
      </c>
      <c r="H56" s="28"/>
      <c r="I56" s="28"/>
      <c r="J56" s="28"/>
      <c r="K56" s="19">
        <f t="shared" si="6"/>
        <v>30000</v>
      </c>
      <c r="L56" s="26">
        <v>0</v>
      </c>
      <c r="M56" s="26"/>
      <c r="N56" s="26"/>
      <c r="O56" s="26"/>
      <c r="P56" s="19">
        <f t="shared" si="7"/>
        <v>0</v>
      </c>
      <c r="Q56" s="34"/>
      <c r="R56" s="20">
        <f t="shared" si="3"/>
        <v>30000</v>
      </c>
    </row>
    <row r="57" spans="1:18" ht="16.5" customHeight="1">
      <c r="A57" s="1" t="str">
        <f t="shared" si="8"/>
        <v>260</v>
      </c>
      <c r="B57" s="32" t="s">
        <v>44</v>
      </c>
      <c r="C57" s="32" t="s">
        <v>50</v>
      </c>
      <c r="D57" s="15" t="s">
        <v>25</v>
      </c>
      <c r="E57" s="16">
        <v>4610352</v>
      </c>
      <c r="F57" s="17">
        <v>0</v>
      </c>
      <c r="G57" s="18"/>
      <c r="H57" s="18"/>
      <c r="I57" s="18"/>
      <c r="J57" s="18"/>
      <c r="K57" s="19">
        <f t="shared" si="6"/>
        <v>4610352</v>
      </c>
      <c r="L57" s="16">
        <v>0</v>
      </c>
      <c r="M57" s="16"/>
      <c r="N57" s="16">
        <v>0</v>
      </c>
      <c r="O57" s="16">
        <v>340000</v>
      </c>
      <c r="P57" s="19">
        <f t="shared" si="7"/>
        <v>340000</v>
      </c>
      <c r="Q57" s="33">
        <f>SUM(K57:K59)+SUM(P57:P59)</f>
        <v>22658014</v>
      </c>
      <c r="R57" s="20">
        <f t="shared" si="3"/>
        <v>4950352</v>
      </c>
    </row>
    <row r="58" spans="1:18" ht="16.5">
      <c r="A58" s="1" t="str">
        <f t="shared" si="8"/>
        <v>260</v>
      </c>
      <c r="B58" s="32"/>
      <c r="C58" s="32"/>
      <c r="D58" s="21" t="s">
        <v>26</v>
      </c>
      <c r="E58" s="22">
        <v>3430104</v>
      </c>
      <c r="F58" s="23">
        <v>1542599</v>
      </c>
      <c r="G58" s="24"/>
      <c r="H58" s="24">
        <v>1591944</v>
      </c>
      <c r="I58" s="24">
        <v>1980000</v>
      </c>
      <c r="J58" s="24">
        <v>8072993</v>
      </c>
      <c r="K58" s="19">
        <f t="shared" si="6"/>
        <v>16617640</v>
      </c>
      <c r="L58" s="22">
        <v>0</v>
      </c>
      <c r="M58" s="22">
        <v>0</v>
      </c>
      <c r="N58" s="22">
        <v>243492</v>
      </c>
      <c r="O58" s="22">
        <v>680379</v>
      </c>
      <c r="P58" s="19">
        <f t="shared" si="7"/>
        <v>923871</v>
      </c>
      <c r="Q58" s="34"/>
      <c r="R58" s="20">
        <f t="shared" si="3"/>
        <v>17541511</v>
      </c>
    </row>
    <row r="59" spans="1:18" ht="16.5">
      <c r="A59" s="1" t="str">
        <f t="shared" si="8"/>
        <v>260</v>
      </c>
      <c r="B59" s="32"/>
      <c r="C59" s="32"/>
      <c r="D59" s="25" t="s">
        <v>27</v>
      </c>
      <c r="E59" s="26">
        <v>2060</v>
      </c>
      <c r="F59" s="27"/>
      <c r="G59" s="28">
        <v>0</v>
      </c>
      <c r="H59" s="28"/>
      <c r="I59" s="28"/>
      <c r="J59" s="28"/>
      <c r="K59" s="19">
        <f t="shared" si="6"/>
        <v>2060</v>
      </c>
      <c r="L59" s="26">
        <v>164091</v>
      </c>
      <c r="M59" s="26"/>
      <c r="N59" s="26"/>
      <c r="O59" s="26"/>
      <c r="P59" s="19">
        <f t="shared" si="7"/>
        <v>164091</v>
      </c>
      <c r="Q59" s="34"/>
      <c r="R59" s="20">
        <f t="shared" si="3"/>
        <v>166151</v>
      </c>
    </row>
    <row r="60" spans="1:18" ht="16.5" customHeight="1">
      <c r="A60" s="1" t="str">
        <f t="shared" si="8"/>
        <v>270</v>
      </c>
      <c r="B60" s="32" t="s">
        <v>44</v>
      </c>
      <c r="C60" s="32" t="s">
        <v>51</v>
      </c>
      <c r="D60" s="15" t="s">
        <v>25</v>
      </c>
      <c r="E60" s="16">
        <v>4983772</v>
      </c>
      <c r="F60" s="17">
        <v>1200124</v>
      </c>
      <c r="G60" s="18"/>
      <c r="H60" s="18"/>
      <c r="I60" s="18"/>
      <c r="J60" s="18"/>
      <c r="K60" s="19">
        <f t="shared" si="6"/>
        <v>6183896</v>
      </c>
      <c r="L60" s="16">
        <v>0</v>
      </c>
      <c r="M60" s="16"/>
      <c r="N60" s="16">
        <v>0</v>
      </c>
      <c r="O60" s="16">
        <v>320000</v>
      </c>
      <c r="P60" s="19">
        <f t="shared" si="7"/>
        <v>320000</v>
      </c>
      <c r="Q60" s="33">
        <f>SUM(K60:K62)+SUM(P60:P62)</f>
        <v>29095354</v>
      </c>
      <c r="R60" s="20">
        <f t="shared" si="3"/>
        <v>6503896</v>
      </c>
    </row>
    <row r="61" spans="1:18" ht="16.5">
      <c r="A61" s="1" t="str">
        <f t="shared" si="8"/>
        <v>270</v>
      </c>
      <c r="B61" s="32"/>
      <c r="C61" s="32"/>
      <c r="D61" s="21" t="s">
        <v>26</v>
      </c>
      <c r="E61" s="22">
        <v>3133241</v>
      </c>
      <c r="F61" s="23">
        <v>5822662</v>
      </c>
      <c r="G61" s="24"/>
      <c r="H61" s="24">
        <v>845244</v>
      </c>
      <c r="I61" s="24"/>
      <c r="J61" s="24">
        <v>11340194</v>
      </c>
      <c r="K61" s="19">
        <f t="shared" si="6"/>
        <v>21141341</v>
      </c>
      <c r="L61" s="22">
        <v>28852</v>
      </c>
      <c r="M61" s="22">
        <v>0</v>
      </c>
      <c r="N61" s="22">
        <v>536638</v>
      </c>
      <c r="O61" s="22">
        <v>877617</v>
      </c>
      <c r="P61" s="19">
        <f t="shared" si="7"/>
        <v>1443107</v>
      </c>
      <c r="Q61" s="34"/>
      <c r="R61" s="20">
        <f t="shared" si="3"/>
        <v>22584448</v>
      </c>
    </row>
    <row r="62" spans="1:18" ht="18" customHeight="1">
      <c r="A62" s="1" t="str">
        <f t="shared" si="8"/>
        <v>270</v>
      </c>
      <c r="B62" s="32"/>
      <c r="C62" s="32"/>
      <c r="D62" s="25" t="s">
        <v>27</v>
      </c>
      <c r="E62" s="26">
        <v>7010</v>
      </c>
      <c r="F62" s="27"/>
      <c r="G62" s="28">
        <v>0</v>
      </c>
      <c r="H62" s="28"/>
      <c r="I62" s="28"/>
      <c r="J62" s="28"/>
      <c r="K62" s="19">
        <f t="shared" si="6"/>
        <v>7010</v>
      </c>
      <c r="L62" s="26">
        <v>0</v>
      </c>
      <c r="M62" s="26"/>
      <c r="N62" s="26"/>
      <c r="O62" s="26"/>
      <c r="P62" s="19">
        <f t="shared" si="7"/>
        <v>0</v>
      </c>
      <c r="Q62" s="34"/>
      <c r="R62" s="20">
        <f t="shared" si="3"/>
        <v>7010</v>
      </c>
    </row>
    <row r="63" spans="1:18" ht="16.5" customHeight="1">
      <c r="A63" s="1" t="str">
        <f t="shared" si="8"/>
        <v>410</v>
      </c>
      <c r="B63" s="32" t="s">
        <v>44</v>
      </c>
      <c r="C63" s="32" t="s">
        <v>52</v>
      </c>
      <c r="D63" s="15" t="s">
        <v>25</v>
      </c>
      <c r="E63" s="16">
        <v>1209019</v>
      </c>
      <c r="F63" s="17">
        <v>0</v>
      </c>
      <c r="G63" s="18"/>
      <c r="H63" s="18"/>
      <c r="I63" s="18"/>
      <c r="J63" s="18"/>
      <c r="K63" s="19">
        <f t="shared" si="6"/>
        <v>1209019</v>
      </c>
      <c r="L63" s="16">
        <v>0</v>
      </c>
      <c r="M63" s="16"/>
      <c r="N63" s="16">
        <v>0</v>
      </c>
      <c r="O63" s="16">
        <v>258000</v>
      </c>
      <c r="P63" s="19">
        <f t="shared" si="7"/>
        <v>258000</v>
      </c>
      <c r="Q63" s="33">
        <f>SUM(K63:K65)+SUM(P63:P65)</f>
        <v>7120526</v>
      </c>
      <c r="R63" s="20">
        <f t="shared" si="3"/>
        <v>1467019</v>
      </c>
    </row>
    <row r="64" spans="1:18" ht="16.5">
      <c r="A64" s="1" t="str">
        <f t="shared" si="8"/>
        <v>410</v>
      </c>
      <c r="B64" s="32"/>
      <c r="C64" s="32"/>
      <c r="D64" s="21" t="s">
        <v>26</v>
      </c>
      <c r="E64" s="22">
        <v>1356983</v>
      </c>
      <c r="F64" s="23">
        <v>782696</v>
      </c>
      <c r="G64" s="24"/>
      <c r="H64" s="24">
        <v>664991</v>
      </c>
      <c r="I64" s="24"/>
      <c r="J64" s="24">
        <v>2422052</v>
      </c>
      <c r="K64" s="19">
        <f t="shared" si="6"/>
        <v>5226722</v>
      </c>
      <c r="L64" s="22">
        <v>0</v>
      </c>
      <c r="M64" s="22">
        <v>0</v>
      </c>
      <c r="N64" s="22">
        <v>20000</v>
      </c>
      <c r="O64" s="22">
        <v>406785</v>
      </c>
      <c r="P64" s="19">
        <f t="shared" si="7"/>
        <v>426785</v>
      </c>
      <c r="Q64" s="34"/>
      <c r="R64" s="20">
        <f t="shared" si="3"/>
        <v>5653507</v>
      </c>
    </row>
    <row r="65" spans="1:18" ht="16.5">
      <c r="A65" s="1" t="str">
        <f t="shared" si="8"/>
        <v>410</v>
      </c>
      <c r="B65" s="32"/>
      <c r="C65" s="32"/>
      <c r="D65" s="25" t="s">
        <v>27</v>
      </c>
      <c r="E65" s="26">
        <v>0</v>
      </c>
      <c r="F65" s="27"/>
      <c r="G65" s="28">
        <v>0</v>
      </c>
      <c r="H65" s="28"/>
      <c r="I65" s="28"/>
      <c r="J65" s="28"/>
      <c r="K65" s="19">
        <f t="shared" si="6"/>
        <v>0</v>
      </c>
      <c r="L65" s="26">
        <v>0</v>
      </c>
      <c r="M65" s="26"/>
      <c r="N65" s="26"/>
      <c r="O65" s="26"/>
      <c r="P65" s="19">
        <f t="shared" si="7"/>
        <v>0</v>
      </c>
      <c r="Q65" s="34"/>
      <c r="R65" s="20">
        <f t="shared" si="3"/>
        <v>0</v>
      </c>
    </row>
    <row r="66" spans="1:18" ht="16.5" customHeight="1">
      <c r="A66" s="1" t="str">
        <f t="shared" si="8"/>
        <v>454</v>
      </c>
      <c r="B66" s="32" t="s">
        <v>53</v>
      </c>
      <c r="C66" s="32" t="s">
        <v>54</v>
      </c>
      <c r="D66" s="15" t="s">
        <v>25</v>
      </c>
      <c r="E66" s="16">
        <v>783144</v>
      </c>
      <c r="F66" s="17">
        <v>0</v>
      </c>
      <c r="G66" s="18"/>
      <c r="H66" s="18"/>
      <c r="I66" s="18"/>
      <c r="J66" s="18"/>
      <c r="K66" s="19">
        <f t="shared" si="6"/>
        <v>783144</v>
      </c>
      <c r="L66" s="16">
        <v>0</v>
      </c>
      <c r="M66" s="16"/>
      <c r="N66" s="16">
        <v>0</v>
      </c>
      <c r="O66" s="16">
        <v>0</v>
      </c>
      <c r="P66" s="19">
        <f t="shared" si="7"/>
        <v>0</v>
      </c>
      <c r="Q66" s="33">
        <f>SUM(K66:K68)+SUM(P66:P68)</f>
        <v>10291849</v>
      </c>
      <c r="R66" s="20">
        <f t="shared" si="3"/>
        <v>783144</v>
      </c>
    </row>
    <row r="67" spans="1:18" ht="16.5">
      <c r="A67" s="1" t="str">
        <f t="shared" si="8"/>
        <v>454</v>
      </c>
      <c r="B67" s="32"/>
      <c r="C67" s="32"/>
      <c r="D67" s="21" t="s">
        <v>26</v>
      </c>
      <c r="E67" s="22">
        <v>1441190</v>
      </c>
      <c r="F67" s="23">
        <v>378332</v>
      </c>
      <c r="G67" s="24"/>
      <c r="H67" s="24">
        <v>0</v>
      </c>
      <c r="I67" s="24"/>
      <c r="J67" s="24">
        <v>1268241</v>
      </c>
      <c r="K67" s="19">
        <f t="shared" si="6"/>
        <v>3087763</v>
      </c>
      <c r="L67" s="22">
        <v>0</v>
      </c>
      <c r="M67" s="22">
        <v>1520000</v>
      </c>
      <c r="N67" s="22">
        <v>2545942</v>
      </c>
      <c r="O67" s="22">
        <v>2355000</v>
      </c>
      <c r="P67" s="19">
        <f t="shared" si="7"/>
        <v>6420942</v>
      </c>
      <c r="Q67" s="34"/>
      <c r="R67" s="20">
        <f t="shared" ref="R67:R113" si="9">K67+P67</f>
        <v>9508705</v>
      </c>
    </row>
    <row r="68" spans="1:18" ht="16.5">
      <c r="A68" s="1" t="str">
        <f t="shared" si="8"/>
        <v>454</v>
      </c>
      <c r="B68" s="32"/>
      <c r="C68" s="32"/>
      <c r="D68" s="25" t="s">
        <v>27</v>
      </c>
      <c r="E68" s="26">
        <v>0</v>
      </c>
      <c r="F68" s="27"/>
      <c r="G68" s="28">
        <v>0</v>
      </c>
      <c r="H68" s="28"/>
      <c r="I68" s="28"/>
      <c r="J68" s="28"/>
      <c r="K68" s="19">
        <f t="shared" si="6"/>
        <v>0</v>
      </c>
      <c r="L68" s="26">
        <v>0</v>
      </c>
      <c r="M68" s="26"/>
      <c r="N68" s="26"/>
      <c r="O68" s="26"/>
      <c r="P68" s="19">
        <f t="shared" si="7"/>
        <v>0</v>
      </c>
      <c r="Q68" s="34"/>
      <c r="R68" s="20">
        <f t="shared" si="9"/>
        <v>0</v>
      </c>
    </row>
    <row r="69" spans="1:18" ht="16.5" customHeight="1">
      <c r="A69" s="1" t="str">
        <f t="shared" si="8"/>
        <v>340</v>
      </c>
      <c r="B69" s="32" t="s">
        <v>53</v>
      </c>
      <c r="C69" s="32" t="s">
        <v>55</v>
      </c>
      <c r="D69" s="15" t="s">
        <v>25</v>
      </c>
      <c r="E69" s="16">
        <v>1436485</v>
      </c>
      <c r="F69" s="17">
        <v>132623</v>
      </c>
      <c r="G69" s="18"/>
      <c r="H69" s="18"/>
      <c r="I69" s="18"/>
      <c r="J69" s="18"/>
      <c r="K69" s="19">
        <f t="shared" si="6"/>
        <v>1569108</v>
      </c>
      <c r="L69" s="16">
        <v>0</v>
      </c>
      <c r="M69" s="16"/>
      <c r="N69" s="16">
        <v>0</v>
      </c>
      <c r="O69" s="16">
        <v>0</v>
      </c>
      <c r="P69" s="19">
        <f t="shared" si="7"/>
        <v>0</v>
      </c>
      <c r="Q69" s="33">
        <f>SUM(K69:K71)+SUM(P69:P71)</f>
        <v>8457012</v>
      </c>
      <c r="R69" s="20">
        <f t="shared" si="9"/>
        <v>1569108</v>
      </c>
    </row>
    <row r="70" spans="1:18" ht="16.5">
      <c r="A70" s="1" t="str">
        <f t="shared" si="8"/>
        <v>340</v>
      </c>
      <c r="B70" s="32"/>
      <c r="C70" s="32"/>
      <c r="D70" s="21" t="s">
        <v>26</v>
      </c>
      <c r="E70" s="22">
        <v>1803601</v>
      </c>
      <c r="F70" s="23">
        <v>298892</v>
      </c>
      <c r="G70" s="24"/>
      <c r="H70" s="24">
        <v>370000</v>
      </c>
      <c r="I70" s="24">
        <v>540000</v>
      </c>
      <c r="J70" s="24">
        <v>2469510</v>
      </c>
      <c r="K70" s="19">
        <f t="shared" si="6"/>
        <v>5482003</v>
      </c>
      <c r="L70" s="22">
        <v>0</v>
      </c>
      <c r="M70" s="22">
        <v>360000</v>
      </c>
      <c r="N70" s="22">
        <v>1011000</v>
      </c>
      <c r="O70" s="22">
        <v>34901</v>
      </c>
      <c r="P70" s="19">
        <f t="shared" si="7"/>
        <v>1405901</v>
      </c>
      <c r="Q70" s="34"/>
      <c r="R70" s="20">
        <f t="shared" si="9"/>
        <v>6887904</v>
      </c>
    </row>
    <row r="71" spans="1:18" ht="16.5">
      <c r="A71" s="1" t="str">
        <f t="shared" si="8"/>
        <v>340</v>
      </c>
      <c r="B71" s="32"/>
      <c r="C71" s="32"/>
      <c r="D71" s="25" t="s">
        <v>27</v>
      </c>
      <c r="E71" s="26">
        <v>0</v>
      </c>
      <c r="F71" s="27"/>
      <c r="G71" s="28">
        <v>0</v>
      </c>
      <c r="H71" s="28"/>
      <c r="I71" s="28"/>
      <c r="J71" s="28"/>
      <c r="K71" s="19">
        <f t="shared" si="6"/>
        <v>0</v>
      </c>
      <c r="L71" s="26">
        <v>0</v>
      </c>
      <c r="M71" s="26"/>
      <c r="N71" s="26"/>
      <c r="O71" s="26"/>
      <c r="P71" s="19">
        <f t="shared" si="7"/>
        <v>0</v>
      </c>
      <c r="Q71" s="34"/>
      <c r="R71" s="20">
        <f t="shared" si="9"/>
        <v>0</v>
      </c>
    </row>
    <row r="72" spans="1:18" ht="16.5" customHeight="1">
      <c r="A72" s="1" t="str">
        <f t="shared" si="8"/>
        <v>230</v>
      </c>
      <c r="B72" s="32" t="s">
        <v>53</v>
      </c>
      <c r="C72" s="37" t="s">
        <v>56</v>
      </c>
      <c r="D72" s="15" t="s">
        <v>25</v>
      </c>
      <c r="E72" s="16">
        <v>3861437</v>
      </c>
      <c r="F72" s="17">
        <v>0</v>
      </c>
      <c r="G72" s="18"/>
      <c r="H72" s="18"/>
      <c r="I72" s="18"/>
      <c r="J72" s="18"/>
      <c r="K72" s="19">
        <f t="shared" si="6"/>
        <v>3861437</v>
      </c>
      <c r="L72" s="16">
        <v>290100</v>
      </c>
      <c r="M72" s="16"/>
      <c r="N72" s="16">
        <v>0</v>
      </c>
      <c r="O72" s="16">
        <v>98419</v>
      </c>
      <c r="P72" s="19">
        <f t="shared" si="7"/>
        <v>388519</v>
      </c>
      <c r="Q72" s="33">
        <f>SUM(K72:K74)+SUM(P72:P74)</f>
        <v>22898654</v>
      </c>
      <c r="R72" s="20">
        <f t="shared" si="9"/>
        <v>4249956</v>
      </c>
    </row>
    <row r="73" spans="1:18" ht="16.5">
      <c r="A73" s="1" t="str">
        <f t="shared" si="8"/>
        <v>230</v>
      </c>
      <c r="B73" s="32"/>
      <c r="C73" s="37"/>
      <c r="D73" s="21" t="s">
        <v>26</v>
      </c>
      <c r="E73" s="22">
        <v>2529908</v>
      </c>
      <c r="F73" s="23">
        <v>2611745</v>
      </c>
      <c r="G73" s="24"/>
      <c r="H73" s="24">
        <v>885255</v>
      </c>
      <c r="I73" s="24">
        <v>4260000</v>
      </c>
      <c r="J73" s="24">
        <v>6783390</v>
      </c>
      <c r="K73" s="19">
        <f t="shared" si="6"/>
        <v>17070298</v>
      </c>
      <c r="L73" s="22">
        <v>734789</v>
      </c>
      <c r="M73" s="22">
        <v>0</v>
      </c>
      <c r="N73" s="22">
        <v>277532</v>
      </c>
      <c r="O73" s="22">
        <v>405174</v>
      </c>
      <c r="P73" s="19">
        <f t="shared" si="7"/>
        <v>1417495</v>
      </c>
      <c r="Q73" s="34"/>
      <c r="R73" s="20">
        <f t="shared" si="9"/>
        <v>18487793</v>
      </c>
    </row>
    <row r="74" spans="1:18" ht="16.5">
      <c r="A74" s="1" t="str">
        <f t="shared" si="8"/>
        <v>230</v>
      </c>
      <c r="B74" s="32"/>
      <c r="C74" s="37"/>
      <c r="D74" s="25" t="s">
        <v>27</v>
      </c>
      <c r="E74" s="26">
        <v>0</v>
      </c>
      <c r="F74" s="27"/>
      <c r="G74" s="28">
        <v>0</v>
      </c>
      <c r="H74" s="28"/>
      <c r="I74" s="28"/>
      <c r="J74" s="28"/>
      <c r="K74" s="19">
        <f t="shared" si="6"/>
        <v>0</v>
      </c>
      <c r="L74" s="26">
        <v>160905</v>
      </c>
      <c r="M74" s="26"/>
      <c r="N74" s="26"/>
      <c r="O74" s="26"/>
      <c r="P74" s="19">
        <f t="shared" si="7"/>
        <v>160905</v>
      </c>
      <c r="Q74" s="34"/>
      <c r="R74" s="20">
        <f t="shared" si="9"/>
        <v>160905</v>
      </c>
    </row>
    <row r="75" spans="1:18" ht="16.5">
      <c r="A75" s="1" t="str">
        <f t="shared" si="8"/>
        <v>476</v>
      </c>
      <c r="B75" s="32" t="s">
        <v>53</v>
      </c>
      <c r="C75" s="32" t="s">
        <v>57</v>
      </c>
      <c r="D75" s="15" t="s">
        <v>25</v>
      </c>
      <c r="E75" s="16">
        <v>764197</v>
      </c>
      <c r="F75" s="17">
        <v>613080</v>
      </c>
      <c r="G75" s="18"/>
      <c r="H75" s="18"/>
      <c r="I75" s="18"/>
      <c r="J75" s="18"/>
      <c r="K75" s="19">
        <f t="shared" si="6"/>
        <v>1377277</v>
      </c>
      <c r="L75" s="16">
        <v>0</v>
      </c>
      <c r="M75" s="16"/>
      <c r="N75" s="16">
        <v>0</v>
      </c>
      <c r="O75" s="16">
        <v>35000</v>
      </c>
      <c r="P75" s="19">
        <f t="shared" si="7"/>
        <v>35000</v>
      </c>
      <c r="Q75" s="33">
        <f>SUM(K75:K77)+SUM(P75:P77)</f>
        <v>9819297</v>
      </c>
      <c r="R75" s="20">
        <f t="shared" si="9"/>
        <v>1412277</v>
      </c>
    </row>
    <row r="76" spans="1:18" ht="16.5">
      <c r="A76" s="1" t="str">
        <f t="shared" si="8"/>
        <v>476</v>
      </c>
      <c r="B76" s="32"/>
      <c r="C76" s="32"/>
      <c r="D76" s="21" t="s">
        <v>26</v>
      </c>
      <c r="E76" s="22">
        <v>68675</v>
      </c>
      <c r="F76" s="23">
        <v>696318</v>
      </c>
      <c r="G76" s="24"/>
      <c r="H76" s="24">
        <v>172599</v>
      </c>
      <c r="I76" s="24"/>
      <c r="J76" s="24">
        <v>4351916</v>
      </c>
      <c r="K76" s="19">
        <f t="shared" si="6"/>
        <v>5289508</v>
      </c>
      <c r="L76" s="22">
        <v>474789</v>
      </c>
      <c r="M76" s="22">
        <v>0</v>
      </c>
      <c r="N76" s="22">
        <v>1865515</v>
      </c>
      <c r="O76" s="22">
        <v>615473</v>
      </c>
      <c r="P76" s="19">
        <f t="shared" si="7"/>
        <v>2955777</v>
      </c>
      <c r="Q76" s="34"/>
      <c r="R76" s="20">
        <f t="shared" si="9"/>
        <v>8245285</v>
      </c>
    </row>
    <row r="77" spans="1:18" ht="16.5">
      <c r="A77" s="1" t="str">
        <f t="shared" si="8"/>
        <v>476</v>
      </c>
      <c r="B77" s="32"/>
      <c r="C77" s="32"/>
      <c r="D77" s="25" t="s">
        <v>27</v>
      </c>
      <c r="E77" s="26">
        <v>0</v>
      </c>
      <c r="F77" s="27"/>
      <c r="G77" s="28">
        <v>0</v>
      </c>
      <c r="H77" s="28"/>
      <c r="I77" s="28"/>
      <c r="J77" s="28"/>
      <c r="K77" s="19">
        <f t="shared" si="6"/>
        <v>0</v>
      </c>
      <c r="L77" s="26">
        <v>161735</v>
      </c>
      <c r="M77" s="26"/>
      <c r="N77" s="26"/>
      <c r="O77" s="26"/>
      <c r="P77" s="19">
        <f t="shared" si="7"/>
        <v>161735</v>
      </c>
      <c r="Q77" s="34"/>
      <c r="R77" s="20">
        <f t="shared" si="9"/>
        <v>161735</v>
      </c>
    </row>
    <row r="78" spans="1:18" ht="16.5" customHeight="1">
      <c r="A78" s="1" t="str">
        <f>IF(C78="",#REF!,MID(C78,1,3))</f>
        <v>456</v>
      </c>
      <c r="B78" s="32" t="s">
        <v>58</v>
      </c>
      <c r="C78" s="32" t="s">
        <v>59</v>
      </c>
      <c r="D78" s="15" t="s">
        <v>25</v>
      </c>
      <c r="E78" s="16">
        <v>918870</v>
      </c>
      <c r="F78" s="17">
        <v>0</v>
      </c>
      <c r="G78" s="18"/>
      <c r="H78" s="18"/>
      <c r="I78" s="18"/>
      <c r="J78" s="18"/>
      <c r="K78" s="19">
        <f t="shared" si="6"/>
        <v>918870</v>
      </c>
      <c r="L78" s="16">
        <v>0</v>
      </c>
      <c r="M78" s="16"/>
      <c r="N78" s="16">
        <v>0</v>
      </c>
      <c r="O78" s="16">
        <v>0</v>
      </c>
      <c r="P78" s="19">
        <f t="shared" si="7"/>
        <v>0</v>
      </c>
      <c r="Q78" s="33">
        <f>SUM(K78:K80)+SUM(P78:P80)</f>
        <v>7308242</v>
      </c>
      <c r="R78" s="20">
        <f t="shared" si="9"/>
        <v>918870</v>
      </c>
    </row>
    <row r="79" spans="1:18" ht="16.5">
      <c r="A79" s="1" t="str">
        <f t="shared" ref="A79:A113" si="10">IF(C79="",A78,MID(C79,1,3))</f>
        <v>456</v>
      </c>
      <c r="B79" s="32"/>
      <c r="C79" s="32"/>
      <c r="D79" s="21" t="s">
        <v>26</v>
      </c>
      <c r="E79" s="22">
        <v>1002744</v>
      </c>
      <c r="F79" s="23">
        <v>260098</v>
      </c>
      <c r="G79" s="24"/>
      <c r="H79" s="24">
        <v>0</v>
      </c>
      <c r="I79" s="24"/>
      <c r="J79" s="24">
        <v>584470</v>
      </c>
      <c r="K79" s="19">
        <f t="shared" si="6"/>
        <v>1847312</v>
      </c>
      <c r="L79" s="22">
        <v>0</v>
      </c>
      <c r="M79" s="22">
        <v>0</v>
      </c>
      <c r="N79" s="22">
        <v>4130972</v>
      </c>
      <c r="O79" s="22">
        <v>411088</v>
      </c>
      <c r="P79" s="19">
        <f t="shared" si="7"/>
        <v>4542060</v>
      </c>
      <c r="Q79" s="34"/>
      <c r="R79" s="20">
        <f t="shared" si="9"/>
        <v>6389372</v>
      </c>
    </row>
    <row r="80" spans="1:18" ht="16.5">
      <c r="A80" s="1" t="str">
        <f t="shared" si="10"/>
        <v>456</v>
      </c>
      <c r="B80" s="32"/>
      <c r="C80" s="32"/>
      <c r="D80" s="25" t="s">
        <v>27</v>
      </c>
      <c r="E80" s="26">
        <v>0</v>
      </c>
      <c r="F80" s="27"/>
      <c r="G80" s="28">
        <v>0</v>
      </c>
      <c r="H80" s="28"/>
      <c r="I80" s="28"/>
      <c r="J80" s="28"/>
      <c r="K80" s="19">
        <f t="shared" si="6"/>
        <v>0</v>
      </c>
      <c r="L80" s="26">
        <v>0</v>
      </c>
      <c r="M80" s="26"/>
      <c r="N80" s="26"/>
      <c r="O80" s="26"/>
      <c r="P80" s="19">
        <f t="shared" si="7"/>
        <v>0</v>
      </c>
      <c r="Q80" s="34"/>
      <c r="R80" s="20">
        <f t="shared" si="9"/>
        <v>0</v>
      </c>
    </row>
    <row r="81" spans="1:18" ht="16.5" customHeight="1">
      <c r="A81" s="1" t="str">
        <f t="shared" si="10"/>
        <v>473</v>
      </c>
      <c r="B81" s="32" t="s">
        <v>58</v>
      </c>
      <c r="C81" s="32" t="s">
        <v>60</v>
      </c>
      <c r="D81" s="15" t="s">
        <v>25</v>
      </c>
      <c r="E81" s="16">
        <v>2339383</v>
      </c>
      <c r="F81" s="17">
        <v>252952</v>
      </c>
      <c r="G81" s="18"/>
      <c r="H81" s="18"/>
      <c r="I81" s="18"/>
      <c r="J81" s="18"/>
      <c r="K81" s="19">
        <f t="shared" si="6"/>
        <v>2592335</v>
      </c>
      <c r="L81" s="16">
        <v>90000</v>
      </c>
      <c r="M81" s="16"/>
      <c r="N81" s="16">
        <v>0</v>
      </c>
      <c r="O81" s="16">
        <v>0</v>
      </c>
      <c r="P81" s="19">
        <f t="shared" si="7"/>
        <v>90000</v>
      </c>
      <c r="Q81" s="33">
        <f>SUM(K81:K83)+SUM(P81:P83)</f>
        <v>11372967</v>
      </c>
      <c r="R81" s="20">
        <f t="shared" si="9"/>
        <v>2682335</v>
      </c>
    </row>
    <row r="82" spans="1:18" ht="16.5">
      <c r="A82" s="1" t="str">
        <f t="shared" si="10"/>
        <v>473</v>
      </c>
      <c r="B82" s="32"/>
      <c r="C82" s="32"/>
      <c r="D82" s="21" t="s">
        <v>26</v>
      </c>
      <c r="E82" s="22">
        <v>1383087</v>
      </c>
      <c r="F82" s="23">
        <v>529396</v>
      </c>
      <c r="G82" s="24"/>
      <c r="H82" s="24">
        <v>25993</v>
      </c>
      <c r="I82" s="24">
        <v>540000</v>
      </c>
      <c r="J82" s="24">
        <v>3140932</v>
      </c>
      <c r="K82" s="19">
        <f t="shared" si="6"/>
        <v>5619408</v>
      </c>
      <c r="L82" s="22">
        <v>365552</v>
      </c>
      <c r="M82" s="22">
        <v>620000</v>
      </c>
      <c r="N82" s="22">
        <v>1280553</v>
      </c>
      <c r="O82" s="22">
        <v>760119</v>
      </c>
      <c r="P82" s="19">
        <f t="shared" si="7"/>
        <v>3026224</v>
      </c>
      <c r="Q82" s="34"/>
      <c r="R82" s="20">
        <f t="shared" si="9"/>
        <v>8645632</v>
      </c>
    </row>
    <row r="83" spans="1:18" ht="16.5">
      <c r="A83" s="1" t="str">
        <f t="shared" si="10"/>
        <v>473</v>
      </c>
      <c r="B83" s="32"/>
      <c r="C83" s="32"/>
      <c r="D83" s="25" t="s">
        <v>27</v>
      </c>
      <c r="E83" s="26">
        <v>45000</v>
      </c>
      <c r="F83" s="27"/>
      <c r="G83" s="28">
        <v>0</v>
      </c>
      <c r="H83" s="28"/>
      <c r="I83" s="28"/>
      <c r="J83" s="28"/>
      <c r="K83" s="19">
        <f t="shared" si="6"/>
        <v>45000</v>
      </c>
      <c r="L83" s="26">
        <v>0</v>
      </c>
      <c r="M83" s="26"/>
      <c r="N83" s="26"/>
      <c r="O83" s="26"/>
      <c r="P83" s="19">
        <f t="shared" si="7"/>
        <v>0</v>
      </c>
      <c r="Q83" s="34"/>
      <c r="R83" s="20">
        <f t="shared" si="9"/>
        <v>45000</v>
      </c>
    </row>
    <row r="84" spans="1:18" ht="19.5" customHeight="1">
      <c r="A84" s="1" t="str">
        <f t="shared" si="10"/>
        <v>280</v>
      </c>
      <c r="B84" s="32" t="s">
        <v>58</v>
      </c>
      <c r="C84" s="32" t="s">
        <v>61</v>
      </c>
      <c r="D84" s="15" t="s">
        <v>25</v>
      </c>
      <c r="E84" s="16">
        <v>2463665</v>
      </c>
      <c r="F84" s="17">
        <v>579780</v>
      </c>
      <c r="G84" s="18"/>
      <c r="H84" s="18"/>
      <c r="I84" s="18"/>
      <c r="J84" s="18"/>
      <c r="K84" s="19">
        <f t="shared" si="6"/>
        <v>3043445</v>
      </c>
      <c r="L84" s="16">
        <v>0</v>
      </c>
      <c r="M84" s="16"/>
      <c r="N84" s="16">
        <v>0</v>
      </c>
      <c r="O84" s="16">
        <v>96000</v>
      </c>
      <c r="P84" s="19">
        <f t="shared" si="7"/>
        <v>96000</v>
      </c>
      <c r="Q84" s="33">
        <f>SUM(K84:K86)+SUM(P84:P86)</f>
        <v>24986698</v>
      </c>
      <c r="R84" s="20">
        <f t="shared" si="9"/>
        <v>3139445</v>
      </c>
    </row>
    <row r="85" spans="1:18" ht="20.25" customHeight="1">
      <c r="A85" s="1" t="str">
        <f t="shared" si="10"/>
        <v>280</v>
      </c>
      <c r="B85" s="32"/>
      <c r="C85" s="32"/>
      <c r="D85" s="21" t="s">
        <v>26</v>
      </c>
      <c r="E85" s="22">
        <v>1649105</v>
      </c>
      <c r="F85" s="23">
        <v>1362849</v>
      </c>
      <c r="G85" s="24"/>
      <c r="H85" s="24">
        <v>1660584</v>
      </c>
      <c r="I85" s="24"/>
      <c r="J85" s="24">
        <v>6969519</v>
      </c>
      <c r="K85" s="19">
        <f t="shared" si="6"/>
        <v>11642057</v>
      </c>
      <c r="L85" s="22">
        <v>3080000</v>
      </c>
      <c r="M85" s="22">
        <v>150000</v>
      </c>
      <c r="N85" s="22">
        <v>2674944</v>
      </c>
      <c r="O85" s="22">
        <v>4296252</v>
      </c>
      <c r="P85" s="19">
        <f t="shared" si="7"/>
        <v>10201196</v>
      </c>
      <c r="Q85" s="34"/>
      <c r="R85" s="20">
        <f t="shared" si="9"/>
        <v>21843253</v>
      </c>
    </row>
    <row r="86" spans="1:18" ht="16.5">
      <c r="A86" s="1" t="str">
        <f t="shared" si="10"/>
        <v>280</v>
      </c>
      <c r="B86" s="32"/>
      <c r="C86" s="32"/>
      <c r="D86" s="25" t="s">
        <v>27</v>
      </c>
      <c r="E86" s="26">
        <v>4000</v>
      </c>
      <c r="F86" s="27"/>
      <c r="G86" s="28">
        <v>0</v>
      </c>
      <c r="H86" s="28"/>
      <c r="I86" s="28"/>
      <c r="J86" s="28"/>
      <c r="K86" s="19">
        <f t="shared" si="6"/>
        <v>4000</v>
      </c>
      <c r="L86" s="26">
        <v>0</v>
      </c>
      <c r="M86" s="26"/>
      <c r="N86" s="26"/>
      <c r="O86" s="26"/>
      <c r="P86" s="19">
        <f t="shared" si="7"/>
        <v>0</v>
      </c>
      <c r="Q86" s="34"/>
      <c r="R86" s="20">
        <f t="shared" si="9"/>
        <v>4000</v>
      </c>
    </row>
    <row r="87" spans="1:18" ht="16.5" customHeight="1">
      <c r="A87" s="1" t="str">
        <f t="shared" si="10"/>
        <v>290</v>
      </c>
      <c r="B87" s="32" t="s">
        <v>58</v>
      </c>
      <c r="C87" s="32" t="s">
        <v>62</v>
      </c>
      <c r="D87" s="15" t="s">
        <v>25</v>
      </c>
      <c r="E87" s="16">
        <v>2578673</v>
      </c>
      <c r="F87" s="17">
        <v>490850</v>
      </c>
      <c r="G87" s="18"/>
      <c r="H87" s="18"/>
      <c r="I87" s="18"/>
      <c r="J87" s="18"/>
      <c r="K87" s="19">
        <f t="shared" si="6"/>
        <v>3069523</v>
      </c>
      <c r="L87" s="16">
        <v>0</v>
      </c>
      <c r="M87" s="16"/>
      <c r="N87" s="16">
        <v>0</v>
      </c>
      <c r="O87" s="16">
        <v>115488</v>
      </c>
      <c r="P87" s="19">
        <f t="shared" si="7"/>
        <v>115488</v>
      </c>
      <c r="Q87" s="33">
        <f>SUM(K87:K89)+SUM(P87:P89)</f>
        <v>21489147</v>
      </c>
      <c r="R87" s="20">
        <f t="shared" si="9"/>
        <v>3185011</v>
      </c>
    </row>
    <row r="88" spans="1:18" ht="16.5">
      <c r="A88" s="1" t="str">
        <f t="shared" si="10"/>
        <v>290</v>
      </c>
      <c r="B88" s="32"/>
      <c r="C88" s="32"/>
      <c r="D88" s="21" t="s">
        <v>26</v>
      </c>
      <c r="E88" s="22">
        <v>1682022</v>
      </c>
      <c r="F88" s="23">
        <v>165946</v>
      </c>
      <c r="G88" s="24"/>
      <c r="H88" s="24">
        <v>1278337</v>
      </c>
      <c r="I88" s="24">
        <v>2040000</v>
      </c>
      <c r="J88" s="24">
        <v>3784816</v>
      </c>
      <c r="K88" s="19">
        <f t="shared" si="6"/>
        <v>8951121</v>
      </c>
      <c r="L88" s="22">
        <v>8100000</v>
      </c>
      <c r="M88" s="22">
        <v>60000</v>
      </c>
      <c r="N88" s="22">
        <v>851929</v>
      </c>
      <c r="O88" s="22">
        <v>341086</v>
      </c>
      <c r="P88" s="19">
        <f t="shared" si="7"/>
        <v>9353015</v>
      </c>
      <c r="Q88" s="34"/>
      <c r="R88" s="20">
        <f t="shared" si="9"/>
        <v>18304136</v>
      </c>
    </row>
    <row r="89" spans="1:18" ht="16.5">
      <c r="A89" s="1" t="str">
        <f t="shared" si="10"/>
        <v>290</v>
      </c>
      <c r="B89" s="32"/>
      <c r="C89" s="32"/>
      <c r="D89" s="25" t="s">
        <v>27</v>
      </c>
      <c r="E89" s="26">
        <v>0</v>
      </c>
      <c r="F89" s="27"/>
      <c r="G89" s="28">
        <v>0</v>
      </c>
      <c r="H89" s="28"/>
      <c r="I89" s="28"/>
      <c r="J89" s="28"/>
      <c r="K89" s="19">
        <f t="shared" si="6"/>
        <v>0</v>
      </c>
      <c r="L89" s="26">
        <v>0</v>
      </c>
      <c r="M89" s="26"/>
      <c r="N89" s="26"/>
      <c r="O89" s="26"/>
      <c r="P89" s="19">
        <f t="shared" si="7"/>
        <v>0</v>
      </c>
      <c r="Q89" s="34"/>
      <c r="R89" s="20">
        <f t="shared" si="9"/>
        <v>0</v>
      </c>
    </row>
    <row r="90" spans="1:18" ht="16.5" customHeight="1">
      <c r="A90" s="1" t="str">
        <f t="shared" si="10"/>
        <v>458</v>
      </c>
      <c r="B90" s="32" t="s">
        <v>63</v>
      </c>
      <c r="C90" s="32" t="s">
        <v>64</v>
      </c>
      <c r="D90" s="15" t="s">
        <v>25</v>
      </c>
      <c r="E90" s="16">
        <v>921244</v>
      </c>
      <c r="F90" s="17">
        <v>0</v>
      </c>
      <c r="G90" s="18"/>
      <c r="H90" s="18"/>
      <c r="I90" s="18"/>
      <c r="J90" s="18"/>
      <c r="K90" s="19">
        <f t="shared" si="6"/>
        <v>921244</v>
      </c>
      <c r="L90" s="16">
        <v>0</v>
      </c>
      <c r="M90" s="16"/>
      <c r="N90" s="16">
        <v>0</v>
      </c>
      <c r="O90" s="16">
        <v>0</v>
      </c>
      <c r="P90" s="19">
        <f t="shared" si="7"/>
        <v>0</v>
      </c>
      <c r="Q90" s="33">
        <f>SUM(K90:K92)+SUM(P90:P92)</f>
        <v>5191503</v>
      </c>
      <c r="R90" s="20">
        <f t="shared" si="9"/>
        <v>921244</v>
      </c>
    </row>
    <row r="91" spans="1:18" ht="16.5">
      <c r="A91" s="1" t="str">
        <f t="shared" si="10"/>
        <v>458</v>
      </c>
      <c r="B91" s="32"/>
      <c r="C91" s="32"/>
      <c r="D91" s="21" t="s">
        <v>26</v>
      </c>
      <c r="E91" s="22">
        <v>349056</v>
      </c>
      <c r="F91" s="23">
        <v>260000</v>
      </c>
      <c r="G91" s="24"/>
      <c r="H91" s="24">
        <v>148162</v>
      </c>
      <c r="I91" s="24"/>
      <c r="J91" s="24">
        <v>720905</v>
      </c>
      <c r="K91" s="19">
        <f t="shared" si="6"/>
        <v>1478123</v>
      </c>
      <c r="L91" s="22">
        <v>0</v>
      </c>
      <c r="M91" s="22">
        <v>0</v>
      </c>
      <c r="N91" s="22">
        <v>2294828</v>
      </c>
      <c r="O91" s="22">
        <v>497308</v>
      </c>
      <c r="P91" s="19">
        <f t="shared" si="7"/>
        <v>2792136</v>
      </c>
      <c r="Q91" s="34"/>
      <c r="R91" s="20">
        <f t="shared" si="9"/>
        <v>4270259</v>
      </c>
    </row>
    <row r="92" spans="1:18" ht="16.5">
      <c r="A92" s="1" t="str">
        <f t="shared" si="10"/>
        <v>458</v>
      </c>
      <c r="B92" s="32"/>
      <c r="C92" s="32"/>
      <c r="D92" s="25" t="s">
        <v>27</v>
      </c>
      <c r="E92" s="26">
        <v>0</v>
      </c>
      <c r="F92" s="27"/>
      <c r="G92" s="28">
        <v>0</v>
      </c>
      <c r="H92" s="28"/>
      <c r="I92" s="28"/>
      <c r="J92" s="28"/>
      <c r="K92" s="19">
        <f t="shared" si="6"/>
        <v>0</v>
      </c>
      <c r="L92" s="26">
        <v>0</v>
      </c>
      <c r="M92" s="26"/>
      <c r="N92" s="26"/>
      <c r="O92" s="26"/>
      <c r="P92" s="19">
        <f t="shared" si="7"/>
        <v>0</v>
      </c>
      <c r="Q92" s="34"/>
      <c r="R92" s="20">
        <f t="shared" si="9"/>
        <v>0</v>
      </c>
    </row>
    <row r="93" spans="1:18" ht="16.5" customHeight="1">
      <c r="A93" s="1" t="str">
        <f t="shared" si="10"/>
        <v>300</v>
      </c>
      <c r="B93" s="32" t="s">
        <v>63</v>
      </c>
      <c r="C93" s="32" t="s">
        <v>65</v>
      </c>
      <c r="D93" s="15" t="s">
        <v>25</v>
      </c>
      <c r="E93" s="16">
        <v>985801</v>
      </c>
      <c r="F93" s="17">
        <v>0</v>
      </c>
      <c r="G93" s="18"/>
      <c r="H93" s="18"/>
      <c r="I93" s="18"/>
      <c r="J93" s="18"/>
      <c r="K93" s="19">
        <f t="shared" si="6"/>
        <v>985801</v>
      </c>
      <c r="L93" s="16">
        <v>0</v>
      </c>
      <c r="M93" s="16"/>
      <c r="N93" s="16">
        <v>0</v>
      </c>
      <c r="O93" s="16">
        <v>0</v>
      </c>
      <c r="P93" s="19">
        <f t="shared" si="7"/>
        <v>0</v>
      </c>
      <c r="Q93" s="33">
        <f>SUM(K93:K95)+SUM(P93:P95)</f>
        <v>5811584</v>
      </c>
      <c r="R93" s="20">
        <f t="shared" si="9"/>
        <v>985801</v>
      </c>
    </row>
    <row r="94" spans="1:18" ht="16.5">
      <c r="A94" s="1" t="str">
        <f t="shared" si="10"/>
        <v>300</v>
      </c>
      <c r="B94" s="32"/>
      <c r="C94" s="32"/>
      <c r="D94" s="21" t="s">
        <v>26</v>
      </c>
      <c r="E94" s="22">
        <v>1703899</v>
      </c>
      <c r="F94" s="23">
        <v>31058</v>
      </c>
      <c r="G94" s="24"/>
      <c r="H94" s="24">
        <v>70000</v>
      </c>
      <c r="I94" s="24"/>
      <c r="J94" s="24">
        <v>1063449</v>
      </c>
      <c r="K94" s="19">
        <f t="shared" si="6"/>
        <v>2868406</v>
      </c>
      <c r="L94" s="22">
        <v>0</v>
      </c>
      <c r="M94" s="22">
        <v>0</v>
      </c>
      <c r="N94" s="22">
        <v>1758775</v>
      </c>
      <c r="O94" s="22">
        <v>180450</v>
      </c>
      <c r="P94" s="19">
        <f t="shared" si="7"/>
        <v>1939225</v>
      </c>
      <c r="Q94" s="34"/>
      <c r="R94" s="20">
        <f t="shared" si="9"/>
        <v>4807631</v>
      </c>
    </row>
    <row r="95" spans="1:18" ht="16.5">
      <c r="A95" s="1" t="str">
        <f t="shared" si="10"/>
        <v>300</v>
      </c>
      <c r="B95" s="32"/>
      <c r="C95" s="32"/>
      <c r="D95" s="25" t="s">
        <v>27</v>
      </c>
      <c r="E95" s="26">
        <v>18152</v>
      </c>
      <c r="F95" s="27"/>
      <c r="G95" s="28">
        <v>0</v>
      </c>
      <c r="H95" s="28"/>
      <c r="I95" s="28"/>
      <c r="J95" s="28"/>
      <c r="K95" s="19">
        <f t="shared" si="6"/>
        <v>18152</v>
      </c>
      <c r="L95" s="26">
        <v>0</v>
      </c>
      <c r="M95" s="26"/>
      <c r="N95" s="26"/>
      <c r="O95" s="26"/>
      <c r="P95" s="19">
        <f t="shared" si="7"/>
        <v>0</v>
      </c>
      <c r="Q95" s="34"/>
      <c r="R95" s="20">
        <f t="shared" si="9"/>
        <v>18152</v>
      </c>
    </row>
    <row r="96" spans="1:18" ht="16.5" customHeight="1">
      <c r="A96" s="1" t="str">
        <f t="shared" si="10"/>
        <v>330</v>
      </c>
      <c r="B96" s="32" t="s">
        <v>63</v>
      </c>
      <c r="C96" s="32" t="s">
        <v>66</v>
      </c>
      <c r="D96" s="15" t="s">
        <v>25</v>
      </c>
      <c r="E96" s="16">
        <v>757450</v>
      </c>
      <c r="F96" s="17">
        <v>0</v>
      </c>
      <c r="G96" s="18"/>
      <c r="H96" s="18"/>
      <c r="I96" s="18"/>
      <c r="J96" s="18"/>
      <c r="K96" s="19">
        <f t="shared" si="6"/>
        <v>757450</v>
      </c>
      <c r="L96" s="16">
        <v>0</v>
      </c>
      <c r="M96" s="16"/>
      <c r="N96" s="16">
        <v>0</v>
      </c>
      <c r="O96" s="16">
        <v>0</v>
      </c>
      <c r="P96" s="19">
        <f t="shared" si="7"/>
        <v>0</v>
      </c>
      <c r="Q96" s="33">
        <f>SUM(K96:K98)+SUM(P96:P98)</f>
        <v>8597441</v>
      </c>
      <c r="R96" s="20">
        <f t="shared" si="9"/>
        <v>757450</v>
      </c>
    </row>
    <row r="97" spans="1:18" ht="16.5">
      <c r="A97" s="1" t="str">
        <f t="shared" si="10"/>
        <v>330</v>
      </c>
      <c r="B97" s="32"/>
      <c r="C97" s="32"/>
      <c r="D97" s="21" t="s">
        <v>26</v>
      </c>
      <c r="E97" s="22">
        <v>5333293</v>
      </c>
      <c r="F97" s="23">
        <v>19000</v>
      </c>
      <c r="G97" s="24"/>
      <c r="H97" s="24">
        <v>1097702</v>
      </c>
      <c r="I97" s="24"/>
      <c r="J97" s="24">
        <v>1207745</v>
      </c>
      <c r="K97" s="19">
        <f t="shared" si="6"/>
        <v>7657740</v>
      </c>
      <c r="L97" s="22">
        <v>0</v>
      </c>
      <c r="M97" s="22">
        <v>0</v>
      </c>
      <c r="N97" s="22">
        <v>0</v>
      </c>
      <c r="O97" s="22">
        <v>0</v>
      </c>
      <c r="P97" s="19">
        <f t="shared" si="7"/>
        <v>0</v>
      </c>
      <c r="Q97" s="34"/>
      <c r="R97" s="20">
        <f t="shared" si="9"/>
        <v>7657740</v>
      </c>
    </row>
    <row r="98" spans="1:18" ht="16.5">
      <c r="A98" s="1" t="str">
        <f t="shared" si="10"/>
        <v>330</v>
      </c>
      <c r="B98" s="32"/>
      <c r="C98" s="32"/>
      <c r="D98" s="25" t="s">
        <v>27</v>
      </c>
      <c r="E98" s="26">
        <v>182251</v>
      </c>
      <c r="F98" s="27"/>
      <c r="G98" s="28">
        <v>0</v>
      </c>
      <c r="H98" s="28"/>
      <c r="I98" s="28"/>
      <c r="J98" s="28"/>
      <c r="K98" s="19">
        <f t="shared" si="6"/>
        <v>182251</v>
      </c>
      <c r="L98" s="26">
        <v>0</v>
      </c>
      <c r="M98" s="26"/>
      <c r="N98" s="26"/>
      <c r="O98" s="26"/>
      <c r="P98" s="19">
        <f t="shared" si="7"/>
        <v>0</v>
      </c>
      <c r="Q98" s="34"/>
      <c r="R98" s="20">
        <f t="shared" si="9"/>
        <v>182251</v>
      </c>
    </row>
    <row r="99" spans="1:18" ht="16.5" customHeight="1">
      <c r="A99" s="1" t="str">
        <f t="shared" si="10"/>
        <v>390</v>
      </c>
      <c r="B99" s="32" t="s">
        <v>63</v>
      </c>
      <c r="C99" s="32" t="s">
        <v>67</v>
      </c>
      <c r="D99" s="15" t="s">
        <v>25</v>
      </c>
      <c r="E99" s="16">
        <v>1475855</v>
      </c>
      <c r="F99" s="17">
        <v>83631</v>
      </c>
      <c r="G99" s="18"/>
      <c r="H99" s="18"/>
      <c r="I99" s="18"/>
      <c r="J99" s="18"/>
      <c r="K99" s="19">
        <f t="shared" ref="K99:K114" si="11">SUM(E99:J99)</f>
        <v>1559486</v>
      </c>
      <c r="L99" s="16">
        <v>0</v>
      </c>
      <c r="M99" s="16"/>
      <c r="N99" s="16">
        <v>0</v>
      </c>
      <c r="O99" s="16">
        <v>0</v>
      </c>
      <c r="P99" s="19">
        <f t="shared" ref="P99:P113" si="12">SUM(L99:O99)</f>
        <v>0</v>
      </c>
      <c r="Q99" s="33">
        <f>SUM(K99:K101)+SUM(P99:P101)</f>
        <v>8728673</v>
      </c>
      <c r="R99" s="20">
        <f t="shared" si="9"/>
        <v>1559486</v>
      </c>
    </row>
    <row r="100" spans="1:18" ht="16.5">
      <c r="A100" s="1" t="str">
        <f t="shared" si="10"/>
        <v>390</v>
      </c>
      <c r="B100" s="32"/>
      <c r="C100" s="32"/>
      <c r="D100" s="21" t="s">
        <v>26</v>
      </c>
      <c r="E100" s="22">
        <v>2531864</v>
      </c>
      <c r="F100" s="23">
        <v>362246</v>
      </c>
      <c r="G100" s="24"/>
      <c r="H100" s="24">
        <v>68295</v>
      </c>
      <c r="I100" s="24">
        <v>720000</v>
      </c>
      <c r="J100" s="24">
        <v>2088190</v>
      </c>
      <c r="K100" s="19">
        <f t="shared" si="11"/>
        <v>5770595</v>
      </c>
      <c r="L100" s="22">
        <v>50000</v>
      </c>
      <c r="M100" s="22">
        <v>240000</v>
      </c>
      <c r="N100" s="22">
        <v>968200</v>
      </c>
      <c r="O100" s="22">
        <v>49920</v>
      </c>
      <c r="P100" s="19">
        <f t="shared" si="12"/>
        <v>1308120</v>
      </c>
      <c r="Q100" s="34"/>
      <c r="R100" s="20">
        <f t="shared" si="9"/>
        <v>7078715</v>
      </c>
    </row>
    <row r="101" spans="1:18" ht="21" customHeight="1">
      <c r="A101" s="1" t="str">
        <f t="shared" si="10"/>
        <v>390</v>
      </c>
      <c r="B101" s="32"/>
      <c r="C101" s="32"/>
      <c r="D101" s="25" t="s">
        <v>27</v>
      </c>
      <c r="E101" s="26">
        <v>0</v>
      </c>
      <c r="F101" s="27"/>
      <c r="G101" s="28">
        <v>0</v>
      </c>
      <c r="H101" s="28"/>
      <c r="I101" s="28"/>
      <c r="J101" s="28"/>
      <c r="K101" s="19">
        <f t="shared" si="11"/>
        <v>0</v>
      </c>
      <c r="L101" s="26">
        <v>90472</v>
      </c>
      <c r="M101" s="26"/>
      <c r="N101" s="26"/>
      <c r="O101" s="26"/>
      <c r="P101" s="19">
        <f t="shared" si="12"/>
        <v>90472</v>
      </c>
      <c r="Q101" s="34"/>
      <c r="R101" s="20">
        <f t="shared" si="9"/>
        <v>90472</v>
      </c>
    </row>
    <row r="102" spans="1:18" ht="16.5" customHeight="1">
      <c r="A102" s="1" t="str">
        <f t="shared" si="10"/>
        <v>400</v>
      </c>
      <c r="B102" s="32" t="s">
        <v>63</v>
      </c>
      <c r="C102" s="32" t="s">
        <v>68</v>
      </c>
      <c r="D102" s="15" t="s">
        <v>25</v>
      </c>
      <c r="E102" s="16">
        <v>113086</v>
      </c>
      <c r="F102" s="17">
        <v>0</v>
      </c>
      <c r="G102" s="18"/>
      <c r="H102" s="18"/>
      <c r="I102" s="18"/>
      <c r="J102" s="18"/>
      <c r="K102" s="19">
        <f t="shared" si="11"/>
        <v>113086</v>
      </c>
      <c r="L102" s="16">
        <v>0</v>
      </c>
      <c r="M102" s="16"/>
      <c r="N102" s="16">
        <v>0</v>
      </c>
      <c r="O102" s="16">
        <v>0</v>
      </c>
      <c r="P102" s="19">
        <f t="shared" si="12"/>
        <v>0</v>
      </c>
      <c r="Q102" s="33">
        <f>SUM(K102:K104)+SUM(P102:P104)</f>
        <v>1326510</v>
      </c>
      <c r="R102" s="20">
        <f t="shared" si="9"/>
        <v>113086</v>
      </c>
    </row>
    <row r="103" spans="1:18" ht="16.5">
      <c r="A103" s="1" t="str">
        <f t="shared" si="10"/>
        <v>400</v>
      </c>
      <c r="B103" s="32"/>
      <c r="C103" s="32"/>
      <c r="D103" s="21" t="s">
        <v>26</v>
      </c>
      <c r="E103" s="22">
        <v>592451</v>
      </c>
      <c r="F103" s="23">
        <v>81580</v>
      </c>
      <c r="G103" s="24"/>
      <c r="H103" s="24">
        <v>0</v>
      </c>
      <c r="I103" s="24"/>
      <c r="J103" s="24">
        <v>167484</v>
      </c>
      <c r="K103" s="19">
        <f t="shared" si="11"/>
        <v>841515</v>
      </c>
      <c r="L103" s="22">
        <v>371909</v>
      </c>
      <c r="M103" s="22">
        <v>0</v>
      </c>
      <c r="N103" s="22">
        <v>0</v>
      </c>
      <c r="O103" s="22">
        <v>0</v>
      </c>
      <c r="P103" s="19">
        <f t="shared" si="12"/>
        <v>371909</v>
      </c>
      <c r="Q103" s="34"/>
      <c r="R103" s="20">
        <f t="shared" si="9"/>
        <v>1213424</v>
      </c>
    </row>
    <row r="104" spans="1:18" ht="16.5">
      <c r="A104" s="1" t="str">
        <f t="shared" si="10"/>
        <v>400</v>
      </c>
      <c r="B104" s="32"/>
      <c r="C104" s="32"/>
      <c r="D104" s="25" t="s">
        <v>27</v>
      </c>
      <c r="E104" s="26">
        <v>0</v>
      </c>
      <c r="F104" s="27"/>
      <c r="G104" s="28">
        <v>0</v>
      </c>
      <c r="H104" s="28"/>
      <c r="I104" s="28"/>
      <c r="J104" s="28"/>
      <c r="K104" s="19">
        <f t="shared" si="11"/>
        <v>0</v>
      </c>
      <c r="L104" s="26">
        <v>0</v>
      </c>
      <c r="M104" s="26"/>
      <c r="N104" s="26"/>
      <c r="O104" s="26"/>
      <c r="P104" s="19">
        <f t="shared" si="12"/>
        <v>0</v>
      </c>
      <c r="Q104" s="34"/>
      <c r="R104" s="20">
        <f t="shared" si="9"/>
        <v>0</v>
      </c>
    </row>
    <row r="105" spans="1:18" ht="16.5" customHeight="1">
      <c r="A105" s="1" t="str">
        <f t="shared" si="10"/>
        <v>401</v>
      </c>
      <c r="B105" s="32" t="s">
        <v>63</v>
      </c>
      <c r="C105" s="32" t="s">
        <v>69</v>
      </c>
      <c r="D105" s="15" t="s">
        <v>25</v>
      </c>
      <c r="E105" s="16">
        <v>529903</v>
      </c>
      <c r="F105" s="17">
        <v>34000</v>
      </c>
      <c r="G105" s="18"/>
      <c r="H105" s="18"/>
      <c r="I105" s="18"/>
      <c r="J105" s="18"/>
      <c r="K105" s="19">
        <f t="shared" si="11"/>
        <v>563903</v>
      </c>
      <c r="L105" s="16">
        <v>0</v>
      </c>
      <c r="M105" s="16"/>
      <c r="N105" s="16">
        <v>0</v>
      </c>
      <c r="O105" s="16">
        <v>0</v>
      </c>
      <c r="P105" s="19">
        <f t="shared" si="12"/>
        <v>0</v>
      </c>
      <c r="Q105" s="33">
        <f>SUM(K105:K107)+SUM(P105:P107)</f>
        <v>3227307</v>
      </c>
      <c r="R105" s="20">
        <f t="shared" si="9"/>
        <v>563903</v>
      </c>
    </row>
    <row r="106" spans="1:18" ht="16.5">
      <c r="A106" s="1" t="str">
        <f t="shared" si="10"/>
        <v>401</v>
      </c>
      <c r="B106" s="32"/>
      <c r="C106" s="32"/>
      <c r="D106" s="21" t="s">
        <v>26</v>
      </c>
      <c r="E106" s="22">
        <v>1301642</v>
      </c>
      <c r="F106" s="23">
        <v>254523</v>
      </c>
      <c r="G106" s="24"/>
      <c r="H106" s="24">
        <v>59748</v>
      </c>
      <c r="I106" s="24"/>
      <c r="J106" s="24">
        <v>746476</v>
      </c>
      <c r="K106" s="19">
        <f t="shared" si="11"/>
        <v>2362389</v>
      </c>
      <c r="L106" s="22">
        <v>0</v>
      </c>
      <c r="M106" s="22">
        <v>0</v>
      </c>
      <c r="N106" s="22">
        <v>137769</v>
      </c>
      <c r="O106" s="22">
        <v>163246</v>
      </c>
      <c r="P106" s="19">
        <f t="shared" si="12"/>
        <v>301015</v>
      </c>
      <c r="Q106" s="34"/>
      <c r="R106" s="20">
        <f t="shared" si="9"/>
        <v>2663404</v>
      </c>
    </row>
    <row r="107" spans="1:18" ht="16.5">
      <c r="A107" s="1" t="str">
        <f t="shared" si="10"/>
        <v>401</v>
      </c>
      <c r="B107" s="32"/>
      <c r="C107" s="32"/>
      <c r="D107" s="25" t="s">
        <v>27</v>
      </c>
      <c r="E107" s="26">
        <v>0</v>
      </c>
      <c r="F107" s="27"/>
      <c r="G107" s="28">
        <v>0</v>
      </c>
      <c r="H107" s="28"/>
      <c r="I107" s="28"/>
      <c r="J107" s="28"/>
      <c r="K107" s="19">
        <f t="shared" si="11"/>
        <v>0</v>
      </c>
      <c r="L107" s="26">
        <v>0</v>
      </c>
      <c r="M107" s="26"/>
      <c r="N107" s="26"/>
      <c r="O107" s="26"/>
      <c r="P107" s="19">
        <f t="shared" si="12"/>
        <v>0</v>
      </c>
      <c r="Q107" s="34"/>
      <c r="R107" s="20">
        <f t="shared" si="9"/>
        <v>0</v>
      </c>
    </row>
    <row r="108" spans="1:18" ht="16.5" customHeight="1">
      <c r="A108" s="1" t="str">
        <f t="shared" si="10"/>
        <v>820</v>
      </c>
      <c r="B108" s="32" t="s">
        <v>63</v>
      </c>
      <c r="C108" s="32" t="s">
        <v>70</v>
      </c>
      <c r="D108" s="15" t="s">
        <v>25</v>
      </c>
      <c r="E108" s="16">
        <v>444794</v>
      </c>
      <c r="F108" s="17">
        <v>0</v>
      </c>
      <c r="G108" s="18"/>
      <c r="H108" s="18"/>
      <c r="I108" s="18"/>
      <c r="J108" s="18"/>
      <c r="K108" s="19">
        <f t="shared" si="11"/>
        <v>444794</v>
      </c>
      <c r="L108" s="16">
        <v>0</v>
      </c>
      <c r="M108" s="16"/>
      <c r="N108" s="16">
        <v>0</v>
      </c>
      <c r="O108" s="16">
        <v>0</v>
      </c>
      <c r="P108" s="19">
        <f t="shared" si="12"/>
        <v>0</v>
      </c>
      <c r="Q108" s="33">
        <f>SUM(K108:K110)+SUM(P108:P110)</f>
        <v>2681554</v>
      </c>
      <c r="R108" s="20">
        <f t="shared" si="9"/>
        <v>444794</v>
      </c>
    </row>
    <row r="109" spans="1:18" ht="16.5">
      <c r="A109" s="1" t="str">
        <f t="shared" si="10"/>
        <v>820</v>
      </c>
      <c r="B109" s="32"/>
      <c r="C109" s="32"/>
      <c r="D109" s="21" t="s">
        <v>26</v>
      </c>
      <c r="E109" s="22">
        <v>658158</v>
      </c>
      <c r="F109" s="23">
        <v>130230</v>
      </c>
      <c r="G109" s="24"/>
      <c r="H109" s="24">
        <v>120714</v>
      </c>
      <c r="I109" s="24"/>
      <c r="J109" s="24">
        <v>766827</v>
      </c>
      <c r="K109" s="19">
        <f t="shared" si="11"/>
        <v>1675929</v>
      </c>
      <c r="L109" s="22">
        <v>0</v>
      </c>
      <c r="M109" s="22">
        <v>0</v>
      </c>
      <c r="N109" s="22">
        <v>512942</v>
      </c>
      <c r="O109" s="22">
        <v>47889</v>
      </c>
      <c r="P109" s="19">
        <f t="shared" si="12"/>
        <v>560831</v>
      </c>
      <c r="Q109" s="34"/>
      <c r="R109" s="20">
        <f t="shared" si="9"/>
        <v>2236760</v>
      </c>
    </row>
    <row r="110" spans="1:18" ht="16.5">
      <c r="A110" s="1" t="str">
        <f t="shared" si="10"/>
        <v>820</v>
      </c>
      <c r="B110" s="32"/>
      <c r="C110" s="32"/>
      <c r="D110" s="25" t="s">
        <v>27</v>
      </c>
      <c r="E110" s="26">
        <v>0</v>
      </c>
      <c r="F110" s="27"/>
      <c r="G110" s="28">
        <v>0</v>
      </c>
      <c r="H110" s="28"/>
      <c r="I110" s="28"/>
      <c r="J110" s="28"/>
      <c r="K110" s="19">
        <f t="shared" si="11"/>
        <v>0</v>
      </c>
      <c r="L110" s="26">
        <v>0</v>
      </c>
      <c r="M110" s="26"/>
      <c r="N110" s="26"/>
      <c r="O110" s="26"/>
      <c r="P110" s="19">
        <f t="shared" si="12"/>
        <v>0</v>
      </c>
      <c r="Q110" s="34"/>
      <c r="R110" s="20">
        <f t="shared" si="9"/>
        <v>0</v>
      </c>
    </row>
    <row r="111" spans="1:18" ht="16.5" customHeight="1">
      <c r="A111" s="1" t="str">
        <f t="shared" si="10"/>
        <v>830</v>
      </c>
      <c r="B111" s="32" t="s">
        <v>63</v>
      </c>
      <c r="C111" s="32" t="s">
        <v>71</v>
      </c>
      <c r="D111" s="15" t="s">
        <v>25</v>
      </c>
      <c r="E111" s="16">
        <v>1404119</v>
      </c>
      <c r="F111" s="17">
        <v>0</v>
      </c>
      <c r="G111" s="18"/>
      <c r="H111" s="18"/>
      <c r="I111" s="18"/>
      <c r="J111" s="18"/>
      <c r="K111" s="19">
        <f t="shared" si="11"/>
        <v>1404119</v>
      </c>
      <c r="L111" s="16">
        <v>0</v>
      </c>
      <c r="M111" s="16"/>
      <c r="N111" s="16">
        <v>0</v>
      </c>
      <c r="O111" s="16">
        <v>41127</v>
      </c>
      <c r="P111" s="19">
        <f t="shared" si="12"/>
        <v>41127</v>
      </c>
      <c r="Q111" s="33">
        <f>SUM(K111:K113)+SUM(P111:P113)</f>
        <v>5560810</v>
      </c>
      <c r="R111" s="20">
        <f t="shared" si="9"/>
        <v>1445246</v>
      </c>
    </row>
    <row r="112" spans="1:18" ht="16.5">
      <c r="A112" s="1" t="str">
        <f t="shared" si="10"/>
        <v>830</v>
      </c>
      <c r="B112" s="32"/>
      <c r="C112" s="32"/>
      <c r="D112" s="21" t="s">
        <v>26</v>
      </c>
      <c r="E112" s="22">
        <v>786159</v>
      </c>
      <c r="F112" s="23">
        <v>296872</v>
      </c>
      <c r="G112" s="24"/>
      <c r="H112" s="24">
        <v>11431</v>
      </c>
      <c r="I112" s="24"/>
      <c r="J112" s="24">
        <v>1888042</v>
      </c>
      <c r="K112" s="19">
        <f t="shared" si="11"/>
        <v>2982504</v>
      </c>
      <c r="L112" s="22">
        <v>0</v>
      </c>
      <c r="M112" s="22">
        <v>0</v>
      </c>
      <c r="N112" s="22">
        <v>675917</v>
      </c>
      <c r="O112" s="22">
        <v>457143</v>
      </c>
      <c r="P112" s="19">
        <f t="shared" si="12"/>
        <v>1133060</v>
      </c>
      <c r="Q112" s="34"/>
      <c r="R112" s="20">
        <f t="shared" si="9"/>
        <v>4115564</v>
      </c>
    </row>
    <row r="113" spans="1:18" ht="16.5">
      <c r="A113" s="1" t="str">
        <f t="shared" si="10"/>
        <v>830</v>
      </c>
      <c r="B113" s="32"/>
      <c r="C113" s="32"/>
      <c r="D113" s="25" t="s">
        <v>27</v>
      </c>
      <c r="E113" s="26">
        <v>0</v>
      </c>
      <c r="F113" s="27"/>
      <c r="G113" s="28">
        <v>0</v>
      </c>
      <c r="H113" s="28"/>
      <c r="I113" s="28"/>
      <c r="J113" s="28"/>
      <c r="K113" s="19">
        <f t="shared" si="11"/>
        <v>0</v>
      </c>
      <c r="L113" s="26">
        <v>0</v>
      </c>
      <c r="M113" s="26"/>
      <c r="N113" s="26"/>
      <c r="O113" s="26"/>
      <c r="P113" s="19">
        <f t="shared" si="12"/>
        <v>0</v>
      </c>
      <c r="Q113" s="34"/>
      <c r="R113" s="20">
        <f t="shared" si="9"/>
        <v>0</v>
      </c>
    </row>
    <row r="114" spans="1:18" ht="33" customHeight="1">
      <c r="B114" s="25"/>
      <c r="C114" s="29" t="s">
        <v>72</v>
      </c>
      <c r="D114" s="25"/>
      <c r="E114" s="26">
        <f t="shared" ref="E114:J114" si="13">SUM(E3:E113)</f>
        <v>184801527</v>
      </c>
      <c r="F114" s="26">
        <f t="shared" si="13"/>
        <v>79626248</v>
      </c>
      <c r="G114" s="26">
        <f t="shared" si="13"/>
        <v>0</v>
      </c>
      <c r="H114" s="26">
        <f t="shared" si="13"/>
        <v>35944816</v>
      </c>
      <c r="I114" s="26">
        <f t="shared" si="13"/>
        <v>16440000</v>
      </c>
      <c r="J114" s="26">
        <f t="shared" si="13"/>
        <v>222327748</v>
      </c>
      <c r="K114" s="19">
        <f t="shared" si="11"/>
        <v>539140339</v>
      </c>
      <c r="L114" s="26">
        <f t="shared" ref="L114:Q114" si="14">SUM(L3:L113)</f>
        <v>99745867</v>
      </c>
      <c r="M114" s="26">
        <f t="shared" si="14"/>
        <v>6010000</v>
      </c>
      <c r="N114" s="26">
        <f t="shared" si="14"/>
        <v>38413644</v>
      </c>
      <c r="O114" s="26">
        <f t="shared" si="14"/>
        <v>56146579</v>
      </c>
      <c r="P114" s="19">
        <f t="shared" si="14"/>
        <v>200316090</v>
      </c>
      <c r="Q114" s="16">
        <f t="shared" si="14"/>
        <v>739456429</v>
      </c>
    </row>
    <row r="116" spans="1:18">
      <c r="C116" s="3" t="s">
        <v>73</v>
      </c>
      <c r="E116" s="30">
        <f t="shared" ref="E116:P118" si="15">SUMIFS(E:E,$D:$D,$C116)</f>
        <v>82901539</v>
      </c>
      <c r="F116" s="30">
        <f t="shared" si="15"/>
        <v>10552916</v>
      </c>
      <c r="G116" s="30">
        <f t="shared" si="15"/>
        <v>0</v>
      </c>
      <c r="H116" s="30">
        <f t="shared" si="15"/>
        <v>0</v>
      </c>
      <c r="I116" s="30">
        <f t="shared" si="15"/>
        <v>0</v>
      </c>
      <c r="J116" s="30">
        <f t="shared" si="15"/>
        <v>0</v>
      </c>
      <c r="K116" s="30">
        <f t="shared" si="15"/>
        <v>93454455</v>
      </c>
      <c r="L116" s="30">
        <f t="shared" si="15"/>
        <v>9789200</v>
      </c>
      <c r="M116" s="30">
        <f t="shared" si="15"/>
        <v>0</v>
      </c>
      <c r="N116" s="30">
        <f t="shared" si="15"/>
        <v>0</v>
      </c>
      <c r="O116" s="30">
        <f t="shared" si="15"/>
        <v>10217968</v>
      </c>
      <c r="P116" s="30">
        <f t="shared" si="15"/>
        <v>20007168</v>
      </c>
      <c r="Q116" s="30"/>
    </row>
    <row r="117" spans="1:18">
      <c r="C117" s="3" t="s">
        <v>74</v>
      </c>
      <c r="E117" s="30">
        <f t="shared" si="15"/>
        <v>101498848</v>
      </c>
      <c r="F117" s="30">
        <f t="shared" si="15"/>
        <v>69073332</v>
      </c>
      <c r="G117" s="30">
        <f t="shared" si="15"/>
        <v>0</v>
      </c>
      <c r="H117" s="30">
        <f t="shared" si="15"/>
        <v>35944816</v>
      </c>
      <c r="I117" s="30">
        <f t="shared" si="15"/>
        <v>16440000</v>
      </c>
      <c r="J117" s="30">
        <f t="shared" si="15"/>
        <v>222327748</v>
      </c>
      <c r="K117" s="30">
        <f t="shared" si="15"/>
        <v>445284744</v>
      </c>
      <c r="L117" s="30">
        <f t="shared" si="15"/>
        <v>89379464</v>
      </c>
      <c r="M117" s="30">
        <f t="shared" si="15"/>
        <v>6010000</v>
      </c>
      <c r="N117" s="30">
        <f t="shared" si="15"/>
        <v>38413644</v>
      </c>
      <c r="O117" s="30">
        <f t="shared" si="15"/>
        <v>45928611</v>
      </c>
      <c r="P117" s="30">
        <f t="shared" si="15"/>
        <v>179731719</v>
      </c>
      <c r="Q117" s="30"/>
    </row>
    <row r="118" spans="1:18">
      <c r="C118" s="3" t="s">
        <v>75</v>
      </c>
      <c r="E118" s="30">
        <f t="shared" si="15"/>
        <v>401140</v>
      </c>
      <c r="F118" s="30">
        <f t="shared" si="15"/>
        <v>0</v>
      </c>
      <c r="G118" s="30">
        <f t="shared" si="15"/>
        <v>0</v>
      </c>
      <c r="H118" s="30">
        <f t="shared" si="15"/>
        <v>0</v>
      </c>
      <c r="I118" s="30">
        <f t="shared" si="15"/>
        <v>0</v>
      </c>
      <c r="J118" s="30">
        <f t="shared" si="15"/>
        <v>0</v>
      </c>
      <c r="K118" s="30">
        <f t="shared" si="15"/>
        <v>401140</v>
      </c>
      <c r="L118" s="30">
        <f t="shared" si="15"/>
        <v>577203</v>
      </c>
      <c r="M118" s="30">
        <f t="shared" si="15"/>
        <v>0</v>
      </c>
      <c r="N118" s="30">
        <f t="shared" si="15"/>
        <v>0</v>
      </c>
      <c r="O118" s="30">
        <f t="shared" si="15"/>
        <v>0</v>
      </c>
      <c r="P118" s="30">
        <f t="shared" si="15"/>
        <v>577203</v>
      </c>
      <c r="Q118" s="30"/>
    </row>
    <row r="119" spans="1:18">
      <c r="E119" s="31">
        <f t="shared" ref="E119:P119" si="16">E114-E116-E117-E118</f>
        <v>0</v>
      </c>
      <c r="F119" s="31">
        <f t="shared" si="16"/>
        <v>0</v>
      </c>
      <c r="G119" s="31">
        <f t="shared" si="16"/>
        <v>0</v>
      </c>
      <c r="H119" s="31">
        <f t="shared" si="16"/>
        <v>0</v>
      </c>
      <c r="I119" s="31">
        <f t="shared" si="16"/>
        <v>0</v>
      </c>
      <c r="J119" s="31">
        <f t="shared" si="16"/>
        <v>0</v>
      </c>
      <c r="K119" s="31">
        <f t="shared" si="16"/>
        <v>0</v>
      </c>
      <c r="L119" s="31">
        <f t="shared" si="16"/>
        <v>0</v>
      </c>
      <c r="M119" s="31">
        <f t="shared" si="16"/>
        <v>0</v>
      </c>
      <c r="N119" s="31">
        <f t="shared" si="16"/>
        <v>0</v>
      </c>
      <c r="O119" s="31">
        <f t="shared" si="16"/>
        <v>0</v>
      </c>
      <c r="P119" s="31">
        <f t="shared" si="16"/>
        <v>0</v>
      </c>
      <c r="Q119" s="31"/>
    </row>
    <row r="120" spans="1:18">
      <c r="Q120" s="41"/>
    </row>
  </sheetData>
  <autoFilter ref="A2:R115" xr:uid="{00000000-0009-0000-0000-000000000000}"/>
  <mergeCells count="111">
    <mergeCell ref="B111:B113"/>
    <mergeCell ref="C111:C113"/>
    <mergeCell ref="Q111:Q113"/>
    <mergeCell ref="B105:B107"/>
    <mergeCell ref="C105:C107"/>
    <mergeCell ref="Q105:Q107"/>
    <mergeCell ref="B108:B110"/>
    <mergeCell ref="C108:C110"/>
    <mergeCell ref="Q108:Q110"/>
    <mergeCell ref="B99:B101"/>
    <mergeCell ref="C99:C101"/>
    <mergeCell ref="Q99:Q101"/>
    <mergeCell ref="B102:B104"/>
    <mergeCell ref="C102:C104"/>
    <mergeCell ref="Q102:Q104"/>
    <mergeCell ref="B93:B95"/>
    <mergeCell ref="C93:C95"/>
    <mergeCell ref="Q93:Q95"/>
    <mergeCell ref="B96:B98"/>
    <mergeCell ref="C96:C98"/>
    <mergeCell ref="Q96:Q98"/>
    <mergeCell ref="B87:B89"/>
    <mergeCell ref="C87:C89"/>
    <mergeCell ref="Q87:Q89"/>
    <mergeCell ref="B90:B92"/>
    <mergeCell ref="C90:C92"/>
    <mergeCell ref="Q90:Q92"/>
    <mergeCell ref="B81:B83"/>
    <mergeCell ref="C81:C83"/>
    <mergeCell ref="Q81:Q83"/>
    <mergeCell ref="B84:B86"/>
    <mergeCell ref="C84:C86"/>
    <mergeCell ref="Q84:Q86"/>
    <mergeCell ref="B75:B77"/>
    <mergeCell ref="C75:C77"/>
    <mergeCell ref="Q75:Q77"/>
    <mergeCell ref="B78:B80"/>
    <mergeCell ref="C78:C80"/>
    <mergeCell ref="Q78:Q80"/>
    <mergeCell ref="B69:B71"/>
    <mergeCell ref="C69:C71"/>
    <mergeCell ref="Q69:Q71"/>
    <mergeCell ref="B72:B74"/>
    <mergeCell ref="C72:C74"/>
    <mergeCell ref="Q72:Q74"/>
    <mergeCell ref="B63:B65"/>
    <mergeCell ref="C63:C65"/>
    <mergeCell ref="Q63:Q65"/>
    <mergeCell ref="B66:B68"/>
    <mergeCell ref="C66:C68"/>
    <mergeCell ref="Q66:Q68"/>
    <mergeCell ref="B57:B59"/>
    <mergeCell ref="C57:C59"/>
    <mergeCell ref="Q57:Q59"/>
    <mergeCell ref="B60:B62"/>
    <mergeCell ref="C60:C62"/>
    <mergeCell ref="Q60:Q62"/>
    <mergeCell ref="B51:B53"/>
    <mergeCell ref="C51:C53"/>
    <mergeCell ref="Q51:Q53"/>
    <mergeCell ref="B54:B56"/>
    <mergeCell ref="C54:C56"/>
    <mergeCell ref="Q54:Q56"/>
    <mergeCell ref="B45:B47"/>
    <mergeCell ref="C45:C47"/>
    <mergeCell ref="Q45:Q47"/>
    <mergeCell ref="B48:B50"/>
    <mergeCell ref="C48:C50"/>
    <mergeCell ref="Q48:Q50"/>
    <mergeCell ref="B39:B41"/>
    <mergeCell ref="C39:C41"/>
    <mergeCell ref="Q39:Q41"/>
    <mergeCell ref="B42:B44"/>
    <mergeCell ref="C42:C44"/>
    <mergeCell ref="Q42:Q44"/>
    <mergeCell ref="B33:B35"/>
    <mergeCell ref="C33:C35"/>
    <mergeCell ref="Q33:Q35"/>
    <mergeCell ref="B36:B38"/>
    <mergeCell ref="C36:C38"/>
    <mergeCell ref="Q36:Q38"/>
    <mergeCell ref="B27:B29"/>
    <mergeCell ref="C27:C29"/>
    <mergeCell ref="Q27:Q29"/>
    <mergeCell ref="B30:B32"/>
    <mergeCell ref="C30:C32"/>
    <mergeCell ref="Q30:Q32"/>
    <mergeCell ref="B21:B23"/>
    <mergeCell ref="C21:C23"/>
    <mergeCell ref="Q21:Q23"/>
    <mergeCell ref="B24:B26"/>
    <mergeCell ref="C24:C26"/>
    <mergeCell ref="Q24:Q26"/>
    <mergeCell ref="B15:B17"/>
    <mergeCell ref="C15:C17"/>
    <mergeCell ref="Q15:Q17"/>
    <mergeCell ref="B18:B20"/>
    <mergeCell ref="C18:C20"/>
    <mergeCell ref="Q18:Q20"/>
    <mergeCell ref="B9:B11"/>
    <mergeCell ref="C9:C11"/>
    <mergeCell ref="Q9:Q11"/>
    <mergeCell ref="B12:B14"/>
    <mergeCell ref="C12:C14"/>
    <mergeCell ref="Q12:Q14"/>
    <mergeCell ref="B3:B5"/>
    <mergeCell ref="C3:C5"/>
    <mergeCell ref="Q3:Q5"/>
    <mergeCell ref="B6:B8"/>
    <mergeCell ref="C6:C8"/>
    <mergeCell ref="Q6:Q8"/>
  </mergeCells>
  <phoneticPr fontId="4" type="noConversion"/>
  <pageMargins left="0.70866141732283472" right="0.11811023622047245" top="0.74803149606299213" bottom="0.35433070866141736" header="0.31496062992125984" footer="0.31496062992125984"/>
  <pageSetup paperSize="8" scale="77" fitToHeight="3" orientation="landscape" r:id="rId1"/>
  <headerFooter>
    <oddFooter>第 &amp;P 頁，共 &amp;N 頁</oddFooter>
  </headerFooter>
  <rowBreaks count="2" manualBreakCount="2">
    <brk id="50" min="1" max="16" man="1"/>
    <brk id="98" min="1" max="1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FBBC9-BC30-42B8-921C-1815C450BBEA}">
  <sheetPr>
    <tabColor rgb="FF00B050"/>
  </sheetPr>
  <dimension ref="A1:R123"/>
  <sheetViews>
    <sheetView tabSelected="1" zoomScale="110" zoomScaleNormal="110" workbookViewId="0">
      <pane xSplit="3" ySplit="2" topLeftCell="D3" activePane="bottomRight" state="frozen"/>
      <selection activeCell="C46" sqref="C46"/>
      <selection pane="topRight" activeCell="C46" sqref="C46"/>
      <selection pane="bottomLeft" activeCell="C46" sqref="C46"/>
      <selection pane="bottomRight" activeCell="J10" sqref="J10"/>
    </sheetView>
  </sheetViews>
  <sheetFormatPr defaultColWidth="9" defaultRowHeight="15.75"/>
  <cols>
    <col min="1" max="1" width="4.5" style="1" customWidth="1"/>
    <col min="2" max="2" width="12.5" style="1" customWidth="1"/>
    <col min="3" max="3" width="15.125" style="3" customWidth="1"/>
    <col min="4" max="4" width="11.75" style="1" customWidth="1"/>
    <col min="5" max="5" width="13.75" style="1" customWidth="1"/>
    <col min="6" max="6" width="12.75" style="4" customWidth="1"/>
    <col min="7" max="7" width="10.875" style="5" customWidth="1"/>
    <col min="8" max="8" width="12.125" style="5" customWidth="1"/>
    <col min="9" max="9" width="14.125" style="5" customWidth="1"/>
    <col min="10" max="10" width="14.625" style="5" customWidth="1"/>
    <col min="11" max="11" width="15.875" style="1" customWidth="1"/>
    <col min="12" max="12" width="13.875" style="1" customWidth="1"/>
    <col min="13" max="13" width="15.5" style="1" customWidth="1"/>
    <col min="14" max="15" width="12.5" style="1" customWidth="1"/>
    <col min="16" max="16" width="14.625" style="5" customWidth="1"/>
    <col min="17" max="17" width="14" style="6" customWidth="1"/>
    <col min="18" max="18" width="14.125" style="1" customWidth="1"/>
    <col min="19" max="16384" width="9" style="1"/>
  </cols>
  <sheetData>
    <row r="1" spans="1:18" ht="27.75">
      <c r="B1" s="2"/>
      <c r="E1" s="2" t="s">
        <v>87</v>
      </c>
      <c r="Q1" s="38" t="s">
        <v>77</v>
      </c>
    </row>
    <row r="2" spans="1:18" ht="121.5" customHeight="1">
      <c r="B2" s="7" t="s">
        <v>88</v>
      </c>
      <c r="C2" s="8" t="s">
        <v>3</v>
      </c>
      <c r="D2" s="9" t="s">
        <v>4</v>
      </c>
      <c r="E2" s="10" t="s">
        <v>5</v>
      </c>
      <c r="F2" s="39" t="s">
        <v>79</v>
      </c>
      <c r="G2" s="10" t="s">
        <v>7</v>
      </c>
      <c r="H2" s="10" t="s">
        <v>13</v>
      </c>
      <c r="I2" s="39" t="s">
        <v>80</v>
      </c>
      <c r="J2" s="11" t="s">
        <v>14</v>
      </c>
      <c r="K2" s="12" t="s">
        <v>15</v>
      </c>
      <c r="L2" s="13" t="s">
        <v>17</v>
      </c>
      <c r="M2" s="13" t="s">
        <v>81</v>
      </c>
      <c r="N2" s="13" t="s">
        <v>82</v>
      </c>
      <c r="O2" s="13" t="s">
        <v>83</v>
      </c>
      <c r="P2" s="12" t="s">
        <v>15</v>
      </c>
      <c r="Q2" s="14" t="s">
        <v>22</v>
      </c>
    </row>
    <row r="3" spans="1:18" ht="16.5">
      <c r="A3" s="1" t="s">
        <v>89</v>
      </c>
      <c r="B3" s="35" t="s">
        <v>90</v>
      </c>
      <c r="C3" s="35" t="s">
        <v>91</v>
      </c>
      <c r="D3" s="15" t="s">
        <v>25</v>
      </c>
      <c r="E3" s="16">
        <v>434531</v>
      </c>
      <c r="F3" s="16">
        <v>0</v>
      </c>
      <c r="G3" s="18"/>
      <c r="H3" s="18"/>
      <c r="I3" s="18"/>
      <c r="J3" s="18"/>
      <c r="K3" s="19">
        <v>434531</v>
      </c>
      <c r="L3" s="16">
        <v>0</v>
      </c>
      <c r="M3" s="18"/>
      <c r="N3" s="16"/>
      <c r="O3" s="16">
        <v>0</v>
      </c>
      <c r="P3" s="19">
        <v>0</v>
      </c>
      <c r="Q3" s="33">
        <v>5271914</v>
      </c>
      <c r="R3" s="20"/>
    </row>
    <row r="4" spans="1:18" ht="16.5">
      <c r="A4" s="1" t="s">
        <v>89</v>
      </c>
      <c r="B4" s="35"/>
      <c r="C4" s="35"/>
      <c r="D4" s="21" t="s">
        <v>26</v>
      </c>
      <c r="E4" s="22">
        <v>3821669</v>
      </c>
      <c r="F4" s="22">
        <v>0</v>
      </c>
      <c r="G4" s="24"/>
      <c r="H4" s="24">
        <v>15714</v>
      </c>
      <c r="I4" s="24">
        <v>0</v>
      </c>
      <c r="J4" s="24">
        <v>0</v>
      </c>
      <c r="K4" s="19">
        <v>3837383</v>
      </c>
      <c r="L4" s="22">
        <v>1000000</v>
      </c>
      <c r="M4" s="24">
        <v>0</v>
      </c>
      <c r="N4" s="22"/>
      <c r="O4" s="22">
        <v>0</v>
      </c>
      <c r="P4" s="19">
        <v>1000000</v>
      </c>
      <c r="Q4" s="34"/>
      <c r="R4" s="20"/>
    </row>
    <row r="5" spans="1:18" ht="16.5">
      <c r="A5" s="1" t="s">
        <v>89</v>
      </c>
      <c r="B5" s="35"/>
      <c r="C5" s="35"/>
      <c r="D5" s="25" t="s">
        <v>27</v>
      </c>
      <c r="E5" s="26">
        <v>0</v>
      </c>
      <c r="F5" s="26"/>
      <c r="G5" s="28">
        <v>0</v>
      </c>
      <c r="H5" s="28"/>
      <c r="I5" s="28"/>
      <c r="J5" s="28"/>
      <c r="K5" s="19">
        <v>0</v>
      </c>
      <c r="L5" s="26">
        <v>0</v>
      </c>
      <c r="M5" s="28"/>
      <c r="N5" s="26"/>
      <c r="O5" s="26"/>
      <c r="P5" s="19">
        <v>0</v>
      </c>
      <c r="Q5" s="34"/>
      <c r="R5" s="20"/>
    </row>
    <row r="6" spans="1:18" ht="16.5">
      <c r="A6" s="1" t="s">
        <v>92</v>
      </c>
      <c r="B6" s="32" t="s">
        <v>23</v>
      </c>
      <c r="C6" s="32" t="s">
        <v>24</v>
      </c>
      <c r="D6" s="15" t="s">
        <v>25</v>
      </c>
      <c r="E6" s="16">
        <v>99722</v>
      </c>
      <c r="F6" s="16">
        <v>0</v>
      </c>
      <c r="G6" s="18"/>
      <c r="H6" s="18"/>
      <c r="I6" s="18"/>
      <c r="J6" s="18"/>
      <c r="K6" s="19">
        <v>99722</v>
      </c>
      <c r="L6" s="16">
        <v>0</v>
      </c>
      <c r="M6" s="18"/>
      <c r="N6" s="16"/>
      <c r="O6" s="16">
        <v>0</v>
      </c>
      <c r="P6" s="19">
        <v>0</v>
      </c>
      <c r="Q6" s="33">
        <v>22674476</v>
      </c>
      <c r="R6" s="20">
        <v>99722</v>
      </c>
    </row>
    <row r="7" spans="1:18" ht="16.5">
      <c r="A7" s="1" t="s">
        <v>92</v>
      </c>
      <c r="B7" s="32"/>
      <c r="C7" s="32"/>
      <c r="D7" s="21" t="s">
        <v>26</v>
      </c>
      <c r="E7" s="22">
        <v>22399638</v>
      </c>
      <c r="F7" s="22">
        <v>0</v>
      </c>
      <c r="G7" s="24"/>
      <c r="H7" s="24">
        <v>0</v>
      </c>
      <c r="I7" s="24">
        <v>0</v>
      </c>
      <c r="J7" s="24">
        <v>170277</v>
      </c>
      <c r="K7" s="19">
        <v>22569915</v>
      </c>
      <c r="L7" s="22">
        <v>0</v>
      </c>
      <c r="M7" s="24">
        <v>0</v>
      </c>
      <c r="N7" s="22"/>
      <c r="O7" s="22">
        <v>0</v>
      </c>
      <c r="P7" s="19">
        <v>0</v>
      </c>
      <c r="Q7" s="34"/>
      <c r="R7" s="20">
        <v>22569915</v>
      </c>
    </row>
    <row r="8" spans="1:18" ht="16.5">
      <c r="A8" s="1" t="s">
        <v>92</v>
      </c>
      <c r="B8" s="32"/>
      <c r="C8" s="32"/>
      <c r="D8" s="25" t="s">
        <v>27</v>
      </c>
      <c r="E8" s="26">
        <v>4839</v>
      </c>
      <c r="F8" s="26"/>
      <c r="G8" s="28">
        <v>0</v>
      </c>
      <c r="H8" s="28"/>
      <c r="I8" s="28"/>
      <c r="J8" s="28"/>
      <c r="K8" s="19">
        <v>4839</v>
      </c>
      <c r="L8" s="26">
        <v>0</v>
      </c>
      <c r="M8" s="28"/>
      <c r="N8" s="26"/>
      <c r="O8" s="26"/>
      <c r="P8" s="19">
        <v>0</v>
      </c>
      <c r="Q8" s="34"/>
      <c r="R8" s="20">
        <v>4839</v>
      </c>
    </row>
    <row r="9" spans="1:18" ht="16.5">
      <c r="A9" s="1" t="s">
        <v>93</v>
      </c>
      <c r="B9" s="35" t="s">
        <v>28</v>
      </c>
      <c r="C9" s="32" t="s">
        <v>29</v>
      </c>
      <c r="D9" s="15" t="s">
        <v>25</v>
      </c>
      <c r="E9" s="16">
        <v>4326425</v>
      </c>
      <c r="F9" s="16">
        <v>0</v>
      </c>
      <c r="G9" s="18"/>
      <c r="H9" s="18"/>
      <c r="I9" s="18"/>
      <c r="J9" s="18"/>
      <c r="K9" s="19">
        <v>4326425</v>
      </c>
      <c r="L9" s="16">
        <v>353074</v>
      </c>
      <c r="M9" s="18"/>
      <c r="N9" s="16">
        <v>16887417</v>
      </c>
      <c r="O9" s="16">
        <v>0</v>
      </c>
      <c r="P9" s="19">
        <v>17240491</v>
      </c>
      <c r="Q9" s="33">
        <v>133869386</v>
      </c>
      <c r="R9" s="20">
        <v>21566916</v>
      </c>
    </row>
    <row r="10" spans="1:18" ht="16.5">
      <c r="A10" s="1" t="s">
        <v>93</v>
      </c>
      <c r="B10" s="32"/>
      <c r="C10" s="32"/>
      <c r="D10" s="21" t="s">
        <v>26</v>
      </c>
      <c r="E10" s="22">
        <v>19185467</v>
      </c>
      <c r="F10" s="22">
        <v>320572</v>
      </c>
      <c r="G10" s="24"/>
      <c r="H10" s="24">
        <v>201599</v>
      </c>
      <c r="I10" s="24">
        <v>0</v>
      </c>
      <c r="J10" s="24">
        <v>1274651</v>
      </c>
      <c r="K10" s="19">
        <v>20982289</v>
      </c>
      <c r="L10" s="22">
        <v>20664480</v>
      </c>
      <c r="M10" s="24">
        <v>0</v>
      </c>
      <c r="N10" s="22">
        <v>70653675</v>
      </c>
      <c r="O10" s="22">
        <v>0</v>
      </c>
      <c r="P10" s="19">
        <v>91318155</v>
      </c>
      <c r="Q10" s="34"/>
      <c r="R10" s="20">
        <v>112300444</v>
      </c>
    </row>
    <row r="11" spans="1:18" ht="16.5">
      <c r="A11" s="1" t="s">
        <v>93</v>
      </c>
      <c r="B11" s="32"/>
      <c r="C11" s="32"/>
      <c r="D11" s="25" t="s">
        <v>27</v>
      </c>
      <c r="E11" s="26">
        <v>2026</v>
      </c>
      <c r="F11" s="26"/>
      <c r="G11" s="28">
        <v>0</v>
      </c>
      <c r="H11" s="28"/>
      <c r="I11" s="28"/>
      <c r="J11" s="28"/>
      <c r="K11" s="19">
        <v>2026</v>
      </c>
      <c r="L11" s="26">
        <v>0</v>
      </c>
      <c r="M11" s="28"/>
      <c r="N11" s="26"/>
      <c r="O11" s="26"/>
      <c r="P11" s="19">
        <v>0</v>
      </c>
      <c r="Q11" s="34"/>
      <c r="R11" s="20">
        <v>2026</v>
      </c>
    </row>
    <row r="12" spans="1:18" ht="16.5" customHeight="1">
      <c r="A12" s="1" t="s">
        <v>94</v>
      </c>
      <c r="B12" s="32" t="s">
        <v>30</v>
      </c>
      <c r="C12" s="32" t="s">
        <v>31</v>
      </c>
      <c r="D12" s="15" t="s">
        <v>25</v>
      </c>
      <c r="E12" s="16">
        <v>896061</v>
      </c>
      <c r="F12" s="16">
        <v>0</v>
      </c>
      <c r="G12" s="18"/>
      <c r="H12" s="18"/>
      <c r="I12" s="18"/>
      <c r="J12" s="18"/>
      <c r="K12" s="19">
        <v>896061</v>
      </c>
      <c r="L12" s="16">
        <v>0</v>
      </c>
      <c r="M12" s="18"/>
      <c r="N12" s="16"/>
      <c r="O12" s="16">
        <v>0</v>
      </c>
      <c r="P12" s="19">
        <v>0</v>
      </c>
      <c r="Q12" s="33">
        <v>10602027</v>
      </c>
      <c r="R12" s="20">
        <v>896061</v>
      </c>
    </row>
    <row r="13" spans="1:18" ht="16.5">
      <c r="A13" s="1" t="s">
        <v>94</v>
      </c>
      <c r="B13" s="32"/>
      <c r="C13" s="32"/>
      <c r="D13" s="21" t="s">
        <v>26</v>
      </c>
      <c r="E13" s="22">
        <v>1672011</v>
      </c>
      <c r="F13" s="22">
        <v>640310</v>
      </c>
      <c r="G13" s="24"/>
      <c r="H13" s="24">
        <v>1721000</v>
      </c>
      <c r="I13" s="24">
        <v>0</v>
      </c>
      <c r="J13" s="24">
        <v>87010</v>
      </c>
      <c r="K13" s="19">
        <v>4120331</v>
      </c>
      <c r="L13" s="22">
        <v>0</v>
      </c>
      <c r="M13" s="24">
        <v>0</v>
      </c>
      <c r="N13" s="22"/>
      <c r="O13" s="22">
        <v>5585635</v>
      </c>
      <c r="P13" s="19">
        <v>5585635</v>
      </c>
      <c r="Q13" s="34"/>
      <c r="R13" s="20">
        <v>9705966</v>
      </c>
    </row>
    <row r="14" spans="1:18" ht="16.5">
      <c r="A14" s="1" t="s">
        <v>94</v>
      </c>
      <c r="B14" s="32"/>
      <c r="C14" s="32"/>
      <c r="D14" s="25" t="s">
        <v>27</v>
      </c>
      <c r="E14" s="26">
        <v>0</v>
      </c>
      <c r="F14" s="26"/>
      <c r="G14" s="28">
        <v>0</v>
      </c>
      <c r="H14" s="28"/>
      <c r="I14" s="28"/>
      <c r="J14" s="28"/>
      <c r="K14" s="19">
        <v>0</v>
      </c>
      <c r="L14" s="26">
        <v>0</v>
      </c>
      <c r="M14" s="28"/>
      <c r="N14" s="26"/>
      <c r="O14" s="26"/>
      <c r="P14" s="19">
        <v>0</v>
      </c>
      <c r="Q14" s="34"/>
      <c r="R14" s="20">
        <v>0</v>
      </c>
    </row>
    <row r="15" spans="1:18" ht="16.5">
      <c r="A15" s="1" t="s">
        <v>95</v>
      </c>
      <c r="B15" s="32" t="s">
        <v>30</v>
      </c>
      <c r="C15" s="36" t="s">
        <v>32</v>
      </c>
      <c r="D15" s="15" t="s">
        <v>25</v>
      </c>
      <c r="E15" s="16">
        <v>3379043</v>
      </c>
      <c r="F15" s="16">
        <v>1073872</v>
      </c>
      <c r="G15" s="18"/>
      <c r="H15" s="18"/>
      <c r="I15" s="18"/>
      <c r="J15" s="18"/>
      <c r="K15" s="19">
        <v>4452915</v>
      </c>
      <c r="L15" s="16">
        <v>52500</v>
      </c>
      <c r="M15" s="18"/>
      <c r="N15" s="16"/>
      <c r="O15" s="16">
        <v>2917050</v>
      </c>
      <c r="P15" s="19">
        <v>2969550</v>
      </c>
      <c r="Q15" s="33">
        <v>54044736</v>
      </c>
      <c r="R15" s="20">
        <v>7422465</v>
      </c>
    </row>
    <row r="16" spans="1:18" ht="16.5">
      <c r="A16" s="1" t="s">
        <v>95</v>
      </c>
      <c r="B16" s="32"/>
      <c r="C16" s="36"/>
      <c r="D16" s="21" t="s">
        <v>26</v>
      </c>
      <c r="E16" s="22">
        <v>6131907</v>
      </c>
      <c r="F16" s="22">
        <v>2375433</v>
      </c>
      <c r="G16" s="24"/>
      <c r="H16" s="24">
        <v>2716029</v>
      </c>
      <c r="I16" s="24">
        <v>1060000</v>
      </c>
      <c r="J16" s="24">
        <v>28440428</v>
      </c>
      <c r="K16" s="19">
        <v>40723797</v>
      </c>
      <c r="L16" s="22">
        <v>4209333</v>
      </c>
      <c r="M16" s="24">
        <v>520000</v>
      </c>
      <c r="N16" s="22"/>
      <c r="O16" s="22">
        <v>1169141</v>
      </c>
      <c r="P16" s="19">
        <v>5898474</v>
      </c>
      <c r="Q16" s="34"/>
      <c r="R16" s="20">
        <v>46622271</v>
      </c>
    </row>
    <row r="17" spans="1:18" ht="16.5">
      <c r="A17" s="1" t="s">
        <v>95</v>
      </c>
      <c r="B17" s="32"/>
      <c r="C17" s="36"/>
      <c r="D17" s="25" t="s">
        <v>27</v>
      </c>
      <c r="E17" s="26">
        <v>0</v>
      </c>
      <c r="F17" s="26"/>
      <c r="G17" s="28">
        <v>0</v>
      </c>
      <c r="H17" s="28"/>
      <c r="I17" s="28"/>
      <c r="J17" s="28"/>
      <c r="K17" s="19">
        <v>0</v>
      </c>
      <c r="L17" s="26">
        <v>0</v>
      </c>
      <c r="M17" s="28"/>
      <c r="N17" s="26"/>
      <c r="O17" s="26"/>
      <c r="P17" s="19">
        <v>0</v>
      </c>
      <c r="Q17" s="34"/>
      <c r="R17" s="20">
        <v>0</v>
      </c>
    </row>
    <row r="18" spans="1:18" ht="16.5" customHeight="1">
      <c r="A18" s="1" t="s">
        <v>96</v>
      </c>
      <c r="B18" s="32" t="s">
        <v>30</v>
      </c>
      <c r="C18" s="32" t="s">
        <v>33</v>
      </c>
      <c r="D18" s="15" t="s">
        <v>25</v>
      </c>
      <c r="E18" s="16">
        <v>2668741</v>
      </c>
      <c r="F18" s="16">
        <v>386282</v>
      </c>
      <c r="G18" s="18"/>
      <c r="H18" s="18"/>
      <c r="I18" s="18"/>
      <c r="J18" s="18"/>
      <c r="K18" s="19">
        <v>3055023</v>
      </c>
      <c r="L18" s="16">
        <v>0</v>
      </c>
      <c r="M18" s="18"/>
      <c r="N18" s="16"/>
      <c r="O18" s="16">
        <v>282100</v>
      </c>
      <c r="P18" s="19">
        <v>282100</v>
      </c>
      <c r="Q18" s="33">
        <v>27770638</v>
      </c>
      <c r="R18" s="20">
        <v>3337123</v>
      </c>
    </row>
    <row r="19" spans="1:18" ht="16.5">
      <c r="A19" s="1" t="s">
        <v>96</v>
      </c>
      <c r="B19" s="32"/>
      <c r="C19" s="32"/>
      <c r="D19" s="21" t="s">
        <v>26</v>
      </c>
      <c r="E19" s="22">
        <v>5327460</v>
      </c>
      <c r="F19" s="22">
        <v>3844297</v>
      </c>
      <c r="G19" s="24"/>
      <c r="H19" s="24">
        <v>2858616</v>
      </c>
      <c r="I19" s="24">
        <v>1140000</v>
      </c>
      <c r="J19" s="24">
        <v>8954595</v>
      </c>
      <c r="K19" s="19">
        <v>22124968</v>
      </c>
      <c r="L19" s="22">
        <v>0</v>
      </c>
      <c r="M19" s="24">
        <v>1140000</v>
      </c>
      <c r="N19" s="22"/>
      <c r="O19" s="22">
        <v>999168</v>
      </c>
      <c r="P19" s="19">
        <v>2139168</v>
      </c>
      <c r="Q19" s="34"/>
      <c r="R19" s="20">
        <v>24264136</v>
      </c>
    </row>
    <row r="20" spans="1:18" ht="16.5">
      <c r="A20" s="1" t="s">
        <v>96</v>
      </c>
      <c r="B20" s="32"/>
      <c r="C20" s="32"/>
      <c r="D20" s="25" t="s">
        <v>27</v>
      </c>
      <c r="E20" s="26">
        <v>43000</v>
      </c>
      <c r="F20" s="26"/>
      <c r="G20" s="28">
        <v>126379</v>
      </c>
      <c r="H20" s="28"/>
      <c r="I20" s="28"/>
      <c r="J20" s="28"/>
      <c r="K20" s="19">
        <v>169379</v>
      </c>
      <c r="L20" s="26">
        <v>0</v>
      </c>
      <c r="M20" s="28"/>
      <c r="N20" s="26"/>
      <c r="O20" s="26"/>
      <c r="P20" s="19">
        <v>0</v>
      </c>
      <c r="Q20" s="34"/>
      <c r="R20" s="20">
        <v>169379</v>
      </c>
    </row>
    <row r="21" spans="1:18" ht="16.5" customHeight="1">
      <c r="A21" s="1" t="s">
        <v>97</v>
      </c>
      <c r="B21" s="32" t="s">
        <v>30</v>
      </c>
      <c r="C21" s="32" t="s">
        <v>34</v>
      </c>
      <c r="D21" s="15" t="s">
        <v>25</v>
      </c>
      <c r="E21" s="16">
        <v>2617536</v>
      </c>
      <c r="F21" s="16">
        <v>423321</v>
      </c>
      <c r="G21" s="18"/>
      <c r="H21" s="18"/>
      <c r="I21" s="18"/>
      <c r="J21" s="18"/>
      <c r="K21" s="19">
        <v>3040857</v>
      </c>
      <c r="L21" s="16">
        <v>0</v>
      </c>
      <c r="M21" s="18"/>
      <c r="N21" s="16"/>
      <c r="O21" s="16">
        <v>190000</v>
      </c>
      <c r="P21" s="19">
        <v>190000</v>
      </c>
      <c r="Q21" s="33">
        <v>17347709</v>
      </c>
      <c r="R21" s="20">
        <v>3230857</v>
      </c>
    </row>
    <row r="22" spans="1:18" ht="16.5">
      <c r="A22" s="1" t="s">
        <v>97</v>
      </c>
      <c r="B22" s="32"/>
      <c r="C22" s="32"/>
      <c r="D22" s="21" t="s">
        <v>26</v>
      </c>
      <c r="E22" s="22">
        <v>2020152</v>
      </c>
      <c r="F22" s="22">
        <v>264343</v>
      </c>
      <c r="G22" s="24"/>
      <c r="H22" s="24">
        <v>1021801</v>
      </c>
      <c r="I22" s="24">
        <v>0</v>
      </c>
      <c r="J22" s="24">
        <v>9823087</v>
      </c>
      <c r="K22" s="19">
        <v>13129383</v>
      </c>
      <c r="L22" s="22">
        <v>245893</v>
      </c>
      <c r="M22" s="24">
        <v>0</v>
      </c>
      <c r="N22" s="22"/>
      <c r="O22" s="22">
        <v>737576</v>
      </c>
      <c r="P22" s="19">
        <v>983469</v>
      </c>
      <c r="Q22" s="34"/>
      <c r="R22" s="20">
        <v>14112852</v>
      </c>
    </row>
    <row r="23" spans="1:18" ht="16.5">
      <c r="A23" s="1" t="s">
        <v>97</v>
      </c>
      <c r="B23" s="32"/>
      <c r="C23" s="32"/>
      <c r="D23" s="25" t="s">
        <v>27</v>
      </c>
      <c r="E23" s="26">
        <v>4000</v>
      </c>
      <c r="F23" s="26"/>
      <c r="G23" s="28">
        <v>0</v>
      </c>
      <c r="H23" s="28"/>
      <c r="I23" s="28"/>
      <c r="J23" s="28"/>
      <c r="K23" s="19">
        <v>4000</v>
      </c>
      <c r="L23" s="26">
        <v>0</v>
      </c>
      <c r="M23" s="28"/>
      <c r="N23" s="26"/>
      <c r="O23" s="26"/>
      <c r="P23" s="19">
        <v>0</v>
      </c>
      <c r="Q23" s="34"/>
      <c r="R23" s="20">
        <v>4000</v>
      </c>
    </row>
    <row r="24" spans="1:18" ht="16.5" customHeight="1">
      <c r="A24" s="1" t="s">
        <v>98</v>
      </c>
      <c r="B24" s="32" t="s">
        <v>30</v>
      </c>
      <c r="C24" s="32" t="s">
        <v>35</v>
      </c>
      <c r="D24" s="15" t="s">
        <v>25</v>
      </c>
      <c r="E24" s="16">
        <v>0</v>
      </c>
      <c r="F24" s="16">
        <v>72000</v>
      </c>
      <c r="G24" s="18"/>
      <c r="H24" s="18"/>
      <c r="I24" s="18"/>
      <c r="J24" s="18"/>
      <c r="K24" s="19">
        <v>72000</v>
      </c>
      <c r="L24" s="16">
        <v>0</v>
      </c>
      <c r="M24" s="18"/>
      <c r="N24" s="16"/>
      <c r="O24" s="16">
        <v>110000</v>
      </c>
      <c r="P24" s="19">
        <v>110000</v>
      </c>
      <c r="Q24" s="33">
        <v>5454638</v>
      </c>
      <c r="R24" s="20">
        <v>182000</v>
      </c>
    </row>
    <row r="25" spans="1:18" ht="16.5">
      <c r="A25" s="1" t="s">
        <v>98</v>
      </c>
      <c r="B25" s="32"/>
      <c r="C25" s="32"/>
      <c r="D25" s="21" t="s">
        <v>26</v>
      </c>
      <c r="E25" s="22">
        <v>2057383</v>
      </c>
      <c r="F25" s="22">
        <v>2309636</v>
      </c>
      <c r="G25" s="24"/>
      <c r="H25" s="24">
        <v>520711</v>
      </c>
      <c r="I25" s="24">
        <v>0</v>
      </c>
      <c r="J25" s="24">
        <v>94487</v>
      </c>
      <c r="K25" s="19">
        <v>4982217</v>
      </c>
      <c r="L25" s="22">
        <v>0</v>
      </c>
      <c r="M25" s="24">
        <v>0</v>
      </c>
      <c r="N25" s="22"/>
      <c r="O25" s="22">
        <v>231847</v>
      </c>
      <c r="P25" s="19">
        <v>231847</v>
      </c>
      <c r="Q25" s="34"/>
      <c r="R25" s="20">
        <v>5214064</v>
      </c>
    </row>
    <row r="26" spans="1:18" ht="21" customHeight="1">
      <c r="A26" s="1" t="s">
        <v>98</v>
      </c>
      <c r="B26" s="32"/>
      <c r="C26" s="32"/>
      <c r="D26" s="25" t="s">
        <v>27</v>
      </c>
      <c r="E26" s="26">
        <v>0</v>
      </c>
      <c r="F26" s="26"/>
      <c r="G26" s="28">
        <v>58574</v>
      </c>
      <c r="H26" s="28"/>
      <c r="I26" s="28"/>
      <c r="J26" s="28"/>
      <c r="K26" s="19">
        <v>58574</v>
      </c>
      <c r="L26" s="26">
        <v>0</v>
      </c>
      <c r="M26" s="28"/>
      <c r="N26" s="26"/>
      <c r="O26" s="26"/>
      <c r="P26" s="19">
        <v>0</v>
      </c>
      <c r="Q26" s="34"/>
      <c r="R26" s="20">
        <v>58574</v>
      </c>
    </row>
    <row r="27" spans="1:18" ht="21" customHeight="1">
      <c r="A27" s="1">
        <v>481</v>
      </c>
      <c r="B27" s="32" t="s">
        <v>30</v>
      </c>
      <c r="C27" s="32" t="s">
        <v>84</v>
      </c>
      <c r="D27" s="15" t="s">
        <v>25</v>
      </c>
      <c r="E27" s="16">
        <v>1122081</v>
      </c>
      <c r="F27" s="16">
        <v>0</v>
      </c>
      <c r="G27" s="18"/>
      <c r="H27" s="18"/>
      <c r="I27" s="18"/>
      <c r="J27" s="18"/>
      <c r="K27" s="19">
        <v>1122081</v>
      </c>
      <c r="L27" s="16">
        <v>0</v>
      </c>
      <c r="M27" s="18"/>
      <c r="N27" s="16"/>
      <c r="O27" s="16">
        <v>0</v>
      </c>
      <c r="P27" s="19">
        <v>0</v>
      </c>
      <c r="Q27" s="33">
        <v>10223638</v>
      </c>
      <c r="R27" s="20">
        <v>1122081</v>
      </c>
    </row>
    <row r="28" spans="1:18" ht="21" customHeight="1">
      <c r="A28" s="1">
        <v>481</v>
      </c>
      <c r="B28" s="32"/>
      <c r="C28" s="32"/>
      <c r="D28" s="21" t="s">
        <v>26</v>
      </c>
      <c r="E28" s="22">
        <v>219027</v>
      </c>
      <c r="F28" s="22">
        <v>41439</v>
      </c>
      <c r="G28" s="24"/>
      <c r="H28" s="24">
        <v>5630690</v>
      </c>
      <c r="I28" s="24">
        <v>0</v>
      </c>
      <c r="J28" s="24">
        <v>2531214</v>
      </c>
      <c r="K28" s="19">
        <v>8422370</v>
      </c>
      <c r="L28" s="22">
        <v>0</v>
      </c>
      <c r="M28" s="24">
        <v>0</v>
      </c>
      <c r="N28" s="22"/>
      <c r="O28" s="22">
        <v>476490</v>
      </c>
      <c r="P28" s="19">
        <v>476490</v>
      </c>
      <c r="Q28" s="34"/>
      <c r="R28" s="20">
        <v>8898860</v>
      </c>
    </row>
    <row r="29" spans="1:18" ht="21" customHeight="1">
      <c r="A29" s="1">
        <v>481</v>
      </c>
      <c r="B29" s="32"/>
      <c r="C29" s="32"/>
      <c r="D29" s="25" t="s">
        <v>27</v>
      </c>
      <c r="E29" s="26">
        <v>0</v>
      </c>
      <c r="F29" s="26"/>
      <c r="G29" s="28">
        <v>202697</v>
      </c>
      <c r="H29" s="28"/>
      <c r="I29" s="28"/>
      <c r="J29" s="28"/>
      <c r="K29" s="19">
        <v>202697</v>
      </c>
      <c r="L29" s="26">
        <v>0</v>
      </c>
      <c r="M29" s="28"/>
      <c r="N29" s="26"/>
      <c r="O29" s="26"/>
      <c r="P29" s="19">
        <v>0</v>
      </c>
      <c r="Q29" s="34"/>
      <c r="R29" s="20">
        <v>202697</v>
      </c>
    </row>
    <row r="30" spans="1:18" ht="16.5" customHeight="1">
      <c r="A30" s="1" t="s">
        <v>99</v>
      </c>
      <c r="B30" s="32" t="s">
        <v>30</v>
      </c>
      <c r="C30" s="32" t="s">
        <v>37</v>
      </c>
      <c r="D30" s="15" t="s">
        <v>25</v>
      </c>
      <c r="E30" s="16">
        <v>776152</v>
      </c>
      <c r="F30" s="16">
        <v>0</v>
      </c>
      <c r="G30" s="18"/>
      <c r="H30" s="18"/>
      <c r="I30" s="18"/>
      <c r="J30" s="18"/>
      <c r="K30" s="19">
        <v>776152</v>
      </c>
      <c r="L30" s="16">
        <v>0</v>
      </c>
      <c r="M30" s="18"/>
      <c r="N30" s="16"/>
      <c r="O30" s="16">
        <v>114783</v>
      </c>
      <c r="P30" s="19">
        <v>114783</v>
      </c>
      <c r="Q30" s="33">
        <v>8510217</v>
      </c>
      <c r="R30" s="20">
        <v>890935</v>
      </c>
    </row>
    <row r="31" spans="1:18" ht="16.5">
      <c r="A31" s="1" t="s">
        <v>99</v>
      </c>
      <c r="B31" s="32"/>
      <c r="C31" s="32"/>
      <c r="D31" s="21" t="s">
        <v>26</v>
      </c>
      <c r="E31" s="22">
        <v>1296753</v>
      </c>
      <c r="F31" s="22">
        <v>1493355</v>
      </c>
      <c r="G31" s="24"/>
      <c r="H31" s="24">
        <v>312366</v>
      </c>
      <c r="I31" s="24">
        <v>0</v>
      </c>
      <c r="J31" s="24">
        <v>4256769</v>
      </c>
      <c r="K31" s="19">
        <v>7359243</v>
      </c>
      <c r="L31" s="22">
        <v>0</v>
      </c>
      <c r="M31" s="24">
        <v>0</v>
      </c>
      <c r="N31" s="22"/>
      <c r="O31" s="22">
        <v>260039</v>
      </c>
      <c r="P31" s="19">
        <v>260039</v>
      </c>
      <c r="Q31" s="34"/>
      <c r="R31" s="20">
        <v>7619282</v>
      </c>
    </row>
    <row r="32" spans="1:18" ht="16.5">
      <c r="A32" s="1" t="s">
        <v>99</v>
      </c>
      <c r="B32" s="32"/>
      <c r="C32" s="32"/>
      <c r="D32" s="25" t="s">
        <v>27</v>
      </c>
      <c r="E32" s="26">
        <v>0</v>
      </c>
      <c r="F32" s="26"/>
      <c r="G32" s="28">
        <v>0</v>
      </c>
      <c r="H32" s="28"/>
      <c r="I32" s="28"/>
      <c r="J32" s="28"/>
      <c r="K32" s="19">
        <v>0</v>
      </c>
      <c r="L32" s="26">
        <v>0</v>
      </c>
      <c r="M32" s="28"/>
      <c r="N32" s="26"/>
      <c r="O32" s="26"/>
      <c r="P32" s="19">
        <v>0</v>
      </c>
      <c r="Q32" s="34"/>
      <c r="R32" s="20">
        <v>0</v>
      </c>
    </row>
    <row r="33" spans="1:18" ht="16.5" customHeight="1">
      <c r="A33" s="1" t="s">
        <v>100</v>
      </c>
      <c r="B33" s="32" t="s">
        <v>38</v>
      </c>
      <c r="C33" s="32" t="s">
        <v>39</v>
      </c>
      <c r="D33" s="15" t="s">
        <v>25</v>
      </c>
      <c r="E33" s="16">
        <v>582556</v>
      </c>
      <c r="F33" s="16">
        <v>0</v>
      </c>
      <c r="G33" s="18"/>
      <c r="H33" s="18"/>
      <c r="I33" s="18"/>
      <c r="J33" s="18"/>
      <c r="K33" s="19">
        <v>582556</v>
      </c>
      <c r="L33" s="16">
        <v>0</v>
      </c>
      <c r="M33" s="18"/>
      <c r="N33" s="16"/>
      <c r="O33" s="16">
        <v>40000</v>
      </c>
      <c r="P33" s="19">
        <v>40000</v>
      </c>
      <c r="Q33" s="33">
        <v>12873237</v>
      </c>
      <c r="R33" s="20">
        <v>622556</v>
      </c>
    </row>
    <row r="34" spans="1:18" ht="16.5">
      <c r="A34" s="1" t="s">
        <v>100</v>
      </c>
      <c r="B34" s="32"/>
      <c r="C34" s="32"/>
      <c r="D34" s="21" t="s">
        <v>26</v>
      </c>
      <c r="E34" s="22">
        <v>1342624</v>
      </c>
      <c r="F34" s="22">
        <v>704301</v>
      </c>
      <c r="G34" s="24"/>
      <c r="H34" s="24">
        <v>1197669</v>
      </c>
      <c r="I34" s="24">
        <v>3580000</v>
      </c>
      <c r="J34" s="24">
        <v>0</v>
      </c>
      <c r="K34" s="19">
        <v>6824594</v>
      </c>
      <c r="L34" s="22">
        <v>0</v>
      </c>
      <c r="M34" s="24">
        <v>640000</v>
      </c>
      <c r="N34" s="22"/>
      <c r="O34" s="22">
        <v>4782087</v>
      </c>
      <c r="P34" s="19">
        <v>5422087</v>
      </c>
      <c r="Q34" s="34"/>
      <c r="R34" s="20">
        <v>12246681</v>
      </c>
    </row>
    <row r="35" spans="1:18" ht="16.5">
      <c r="A35" s="1" t="s">
        <v>100</v>
      </c>
      <c r="B35" s="32"/>
      <c r="C35" s="32"/>
      <c r="D35" s="25" t="s">
        <v>27</v>
      </c>
      <c r="E35" s="26">
        <v>4000</v>
      </c>
      <c r="F35" s="26"/>
      <c r="G35" s="28">
        <v>0</v>
      </c>
      <c r="H35" s="28"/>
      <c r="I35" s="28"/>
      <c r="J35" s="28"/>
      <c r="K35" s="19">
        <v>4000</v>
      </c>
      <c r="L35" s="26">
        <v>0</v>
      </c>
      <c r="M35" s="28"/>
      <c r="N35" s="26"/>
      <c r="O35" s="26"/>
      <c r="P35" s="19">
        <v>0</v>
      </c>
      <c r="Q35" s="34"/>
      <c r="R35" s="20">
        <v>4000</v>
      </c>
    </row>
    <row r="36" spans="1:18" ht="16.5" customHeight="1">
      <c r="A36" s="1" t="s">
        <v>101</v>
      </c>
      <c r="B36" s="32" t="s">
        <v>38</v>
      </c>
      <c r="C36" s="32" t="s">
        <v>40</v>
      </c>
      <c r="D36" s="15" t="s">
        <v>25</v>
      </c>
      <c r="E36" s="16">
        <v>7167068</v>
      </c>
      <c r="F36" s="16">
        <v>928314</v>
      </c>
      <c r="G36" s="18"/>
      <c r="H36" s="18"/>
      <c r="I36" s="18"/>
      <c r="J36" s="18"/>
      <c r="K36" s="19">
        <v>8095382</v>
      </c>
      <c r="L36" s="16">
        <v>0</v>
      </c>
      <c r="M36" s="18"/>
      <c r="N36" s="16"/>
      <c r="O36" s="16">
        <v>426716</v>
      </c>
      <c r="P36" s="19">
        <v>426716</v>
      </c>
      <c r="Q36" s="33">
        <v>49363286</v>
      </c>
      <c r="R36" s="20">
        <v>8522098</v>
      </c>
    </row>
    <row r="37" spans="1:18" ht="16.5">
      <c r="A37" s="1" t="s">
        <v>101</v>
      </c>
      <c r="B37" s="32"/>
      <c r="C37" s="32"/>
      <c r="D37" s="21" t="s">
        <v>26</v>
      </c>
      <c r="E37" s="22">
        <v>5092411</v>
      </c>
      <c r="F37" s="22">
        <v>5161922</v>
      </c>
      <c r="G37" s="24"/>
      <c r="H37" s="24">
        <v>5253946</v>
      </c>
      <c r="I37" s="24">
        <v>800000</v>
      </c>
      <c r="J37" s="24">
        <v>19254304</v>
      </c>
      <c r="K37" s="19">
        <v>35562583</v>
      </c>
      <c r="L37" s="22">
        <v>0</v>
      </c>
      <c r="M37" s="24">
        <v>440000</v>
      </c>
      <c r="N37" s="22"/>
      <c r="O37" s="22">
        <v>4838605</v>
      </c>
      <c r="P37" s="19">
        <v>5278605</v>
      </c>
      <c r="Q37" s="34"/>
      <c r="R37" s="20">
        <v>40841188</v>
      </c>
    </row>
    <row r="38" spans="1:18" ht="16.5">
      <c r="A38" s="1" t="s">
        <v>101</v>
      </c>
      <c r="B38" s="32"/>
      <c r="C38" s="32"/>
      <c r="D38" s="25" t="s">
        <v>27</v>
      </c>
      <c r="E38" s="26">
        <v>0</v>
      </c>
      <c r="F38" s="26"/>
      <c r="G38" s="28">
        <v>0</v>
      </c>
      <c r="H38" s="28"/>
      <c r="I38" s="28"/>
      <c r="J38" s="28"/>
      <c r="K38" s="19">
        <v>0</v>
      </c>
      <c r="L38" s="26">
        <v>0</v>
      </c>
      <c r="M38" s="28"/>
      <c r="N38" s="26"/>
      <c r="O38" s="26"/>
      <c r="P38" s="19">
        <v>0</v>
      </c>
      <c r="Q38" s="34"/>
      <c r="R38" s="20">
        <v>0</v>
      </c>
    </row>
    <row r="39" spans="1:18" ht="16.5" customHeight="1">
      <c r="A39" s="1" t="s">
        <v>102</v>
      </c>
      <c r="B39" s="32" t="s">
        <v>38</v>
      </c>
      <c r="C39" s="32" t="s">
        <v>41</v>
      </c>
      <c r="D39" s="15" t="s">
        <v>25</v>
      </c>
      <c r="E39" s="16">
        <v>5003445</v>
      </c>
      <c r="F39" s="16">
        <v>483300</v>
      </c>
      <c r="G39" s="18"/>
      <c r="H39" s="18"/>
      <c r="I39" s="18"/>
      <c r="J39" s="18"/>
      <c r="K39" s="19">
        <v>5486745</v>
      </c>
      <c r="L39" s="16">
        <v>497178</v>
      </c>
      <c r="M39" s="18"/>
      <c r="N39" s="16"/>
      <c r="O39" s="16">
        <v>442092</v>
      </c>
      <c r="P39" s="19">
        <v>939270</v>
      </c>
      <c r="Q39" s="33">
        <v>36696140</v>
      </c>
      <c r="R39" s="20">
        <v>6426015</v>
      </c>
    </row>
    <row r="40" spans="1:18" ht="16.5">
      <c r="A40" s="1" t="s">
        <v>102</v>
      </c>
      <c r="B40" s="32"/>
      <c r="C40" s="32"/>
      <c r="D40" s="21" t="s">
        <v>26</v>
      </c>
      <c r="E40" s="22">
        <v>5133129</v>
      </c>
      <c r="F40" s="22">
        <v>4401334</v>
      </c>
      <c r="G40" s="24"/>
      <c r="H40" s="24">
        <v>1020522</v>
      </c>
      <c r="I40" s="24">
        <v>0</v>
      </c>
      <c r="J40" s="24">
        <v>14461399</v>
      </c>
      <c r="K40" s="19">
        <v>25016384</v>
      </c>
      <c r="L40" s="22">
        <v>3567780</v>
      </c>
      <c r="M40" s="24">
        <v>0</v>
      </c>
      <c r="N40" s="22"/>
      <c r="O40" s="22">
        <v>1619655</v>
      </c>
      <c r="P40" s="19">
        <v>5187435</v>
      </c>
      <c r="Q40" s="34"/>
      <c r="R40" s="20">
        <v>30203819</v>
      </c>
    </row>
    <row r="41" spans="1:18" ht="16.5">
      <c r="A41" s="1" t="s">
        <v>102</v>
      </c>
      <c r="B41" s="32"/>
      <c r="C41" s="32"/>
      <c r="D41" s="25" t="s">
        <v>27</v>
      </c>
      <c r="E41" s="26">
        <v>66306</v>
      </c>
      <c r="F41" s="26"/>
      <c r="G41" s="28">
        <v>0</v>
      </c>
      <c r="H41" s="28"/>
      <c r="I41" s="28"/>
      <c r="J41" s="28"/>
      <c r="K41" s="19">
        <v>66306</v>
      </c>
      <c r="L41" s="26">
        <v>0</v>
      </c>
      <c r="M41" s="28"/>
      <c r="N41" s="26"/>
      <c r="O41" s="26"/>
      <c r="P41" s="19">
        <v>0</v>
      </c>
      <c r="Q41" s="34"/>
      <c r="R41" s="20">
        <v>66306</v>
      </c>
    </row>
    <row r="42" spans="1:18" ht="16.5" customHeight="1">
      <c r="A42" s="1" t="s">
        <v>103</v>
      </c>
      <c r="B42" s="32" t="s">
        <v>38</v>
      </c>
      <c r="C42" s="32" t="s">
        <v>42</v>
      </c>
      <c r="D42" s="15" t="s">
        <v>25</v>
      </c>
      <c r="E42" s="16">
        <v>3950993</v>
      </c>
      <c r="F42" s="16">
        <v>642776</v>
      </c>
      <c r="G42" s="18"/>
      <c r="H42" s="18"/>
      <c r="I42" s="18"/>
      <c r="J42" s="18"/>
      <c r="K42" s="19">
        <v>4593769</v>
      </c>
      <c r="L42" s="16">
        <v>0</v>
      </c>
      <c r="M42" s="18"/>
      <c r="N42" s="16"/>
      <c r="O42" s="16">
        <v>683550</v>
      </c>
      <c r="P42" s="19">
        <v>683550</v>
      </c>
      <c r="Q42" s="33">
        <v>35821430</v>
      </c>
      <c r="R42" s="20">
        <v>5277319</v>
      </c>
    </row>
    <row r="43" spans="1:18" ht="16.5">
      <c r="A43" s="1" t="s">
        <v>103</v>
      </c>
      <c r="B43" s="32"/>
      <c r="C43" s="32"/>
      <c r="D43" s="21" t="s">
        <v>26</v>
      </c>
      <c r="E43" s="22">
        <v>3798260</v>
      </c>
      <c r="F43" s="22">
        <v>5854266</v>
      </c>
      <c r="G43" s="24"/>
      <c r="H43" s="24">
        <v>1151117</v>
      </c>
      <c r="I43" s="24">
        <v>0</v>
      </c>
      <c r="J43" s="24">
        <v>13005033</v>
      </c>
      <c r="K43" s="19">
        <v>23808676</v>
      </c>
      <c r="L43" s="22">
        <v>6000000</v>
      </c>
      <c r="M43" s="24">
        <v>0</v>
      </c>
      <c r="N43" s="22"/>
      <c r="O43" s="22">
        <v>708839</v>
      </c>
      <c r="P43" s="19">
        <v>6708839</v>
      </c>
      <c r="Q43" s="34"/>
      <c r="R43" s="20">
        <v>30517515</v>
      </c>
    </row>
    <row r="44" spans="1:18" ht="16.5">
      <c r="A44" s="1" t="s">
        <v>103</v>
      </c>
      <c r="B44" s="32"/>
      <c r="C44" s="32"/>
      <c r="D44" s="25" t="s">
        <v>27</v>
      </c>
      <c r="E44" s="26">
        <v>26596</v>
      </c>
      <c r="F44" s="26"/>
      <c r="G44" s="28">
        <v>0</v>
      </c>
      <c r="H44" s="28"/>
      <c r="I44" s="28"/>
      <c r="J44" s="28"/>
      <c r="K44" s="19">
        <v>26596</v>
      </c>
      <c r="L44" s="26">
        <v>0</v>
      </c>
      <c r="M44" s="28"/>
      <c r="N44" s="26"/>
      <c r="O44" s="26"/>
      <c r="P44" s="19">
        <v>0</v>
      </c>
      <c r="Q44" s="34"/>
      <c r="R44" s="20">
        <v>26596</v>
      </c>
    </row>
    <row r="45" spans="1:18" ht="16.5" customHeight="1">
      <c r="A45" s="1" t="s">
        <v>104</v>
      </c>
      <c r="B45" s="32" t="s">
        <v>38</v>
      </c>
      <c r="C45" s="32" t="s">
        <v>43</v>
      </c>
      <c r="D45" s="15" t="s">
        <v>25</v>
      </c>
      <c r="E45" s="16">
        <v>3270890</v>
      </c>
      <c r="F45" s="16">
        <v>1265029</v>
      </c>
      <c r="G45" s="18"/>
      <c r="H45" s="18"/>
      <c r="I45" s="18"/>
      <c r="J45" s="18"/>
      <c r="K45" s="19">
        <v>4535919</v>
      </c>
      <c r="L45" s="16">
        <v>134983</v>
      </c>
      <c r="M45" s="18"/>
      <c r="N45" s="16"/>
      <c r="O45" s="16">
        <v>206603</v>
      </c>
      <c r="P45" s="19">
        <v>341586</v>
      </c>
      <c r="Q45" s="33">
        <v>25104949</v>
      </c>
      <c r="R45" s="20">
        <v>4877505</v>
      </c>
    </row>
    <row r="46" spans="1:18" ht="16.5">
      <c r="A46" s="1" t="s">
        <v>104</v>
      </c>
      <c r="B46" s="32"/>
      <c r="C46" s="32"/>
      <c r="D46" s="21" t="s">
        <v>26</v>
      </c>
      <c r="E46" s="22">
        <v>3436115</v>
      </c>
      <c r="F46" s="22">
        <v>822913</v>
      </c>
      <c r="G46" s="24"/>
      <c r="H46" s="24">
        <v>191453</v>
      </c>
      <c r="I46" s="24">
        <v>430000</v>
      </c>
      <c r="J46" s="24">
        <v>7253672</v>
      </c>
      <c r="K46" s="19">
        <v>12134153</v>
      </c>
      <c r="L46" s="22">
        <v>6371866</v>
      </c>
      <c r="M46" s="24">
        <v>160000</v>
      </c>
      <c r="N46" s="22"/>
      <c r="O46" s="22">
        <v>1561425</v>
      </c>
      <c r="P46" s="19">
        <v>8093291</v>
      </c>
      <c r="Q46" s="34"/>
      <c r="R46" s="20">
        <v>20227444</v>
      </c>
    </row>
    <row r="47" spans="1:18" ht="16.5">
      <c r="A47" s="1" t="s">
        <v>104</v>
      </c>
      <c r="B47" s="32"/>
      <c r="C47" s="32"/>
      <c r="D47" s="25" t="s">
        <v>27</v>
      </c>
      <c r="E47" s="26">
        <v>0</v>
      </c>
      <c r="F47" s="26"/>
      <c r="G47" s="28">
        <v>0</v>
      </c>
      <c r="H47" s="28"/>
      <c r="I47" s="28"/>
      <c r="J47" s="28"/>
      <c r="K47" s="19">
        <v>0</v>
      </c>
      <c r="L47" s="26">
        <v>0</v>
      </c>
      <c r="M47" s="28"/>
      <c r="N47" s="26"/>
      <c r="O47" s="26"/>
      <c r="P47" s="19">
        <v>0</v>
      </c>
      <c r="Q47" s="34"/>
      <c r="R47" s="20">
        <v>0</v>
      </c>
    </row>
    <row r="48" spans="1:18" ht="16.5" customHeight="1">
      <c r="A48" s="1" t="s">
        <v>105</v>
      </c>
      <c r="B48" s="32" t="s">
        <v>44</v>
      </c>
      <c r="C48" s="32" t="s">
        <v>45</v>
      </c>
      <c r="D48" s="15" t="s">
        <v>25</v>
      </c>
      <c r="E48" s="16">
        <v>293457</v>
      </c>
      <c r="F48" s="16">
        <v>0</v>
      </c>
      <c r="G48" s="18"/>
      <c r="H48" s="18"/>
      <c r="I48" s="18"/>
      <c r="J48" s="18"/>
      <c r="K48" s="19">
        <v>293457</v>
      </c>
      <c r="L48" s="16">
        <v>0</v>
      </c>
      <c r="M48" s="18"/>
      <c r="N48" s="16"/>
      <c r="O48" s="16">
        <v>0</v>
      </c>
      <c r="P48" s="19">
        <v>0</v>
      </c>
      <c r="Q48" s="33">
        <v>9933163</v>
      </c>
      <c r="R48" s="20">
        <v>293457</v>
      </c>
    </row>
    <row r="49" spans="1:18" ht="16.5">
      <c r="A49" s="1" t="s">
        <v>105</v>
      </c>
      <c r="B49" s="32"/>
      <c r="C49" s="32"/>
      <c r="D49" s="21" t="s">
        <v>26</v>
      </c>
      <c r="E49" s="22">
        <v>754431</v>
      </c>
      <c r="F49" s="22">
        <v>2661863</v>
      </c>
      <c r="G49" s="24"/>
      <c r="H49" s="24">
        <v>1865587</v>
      </c>
      <c r="I49" s="24">
        <v>0</v>
      </c>
      <c r="J49" s="24">
        <v>154006</v>
      </c>
      <c r="K49" s="19">
        <v>5435887</v>
      </c>
      <c r="L49" s="22">
        <v>0</v>
      </c>
      <c r="M49" s="24">
        <v>0</v>
      </c>
      <c r="N49" s="22"/>
      <c r="O49" s="22">
        <v>4085000</v>
      </c>
      <c r="P49" s="19">
        <v>4085000</v>
      </c>
      <c r="Q49" s="34"/>
      <c r="R49" s="20">
        <v>9520887</v>
      </c>
    </row>
    <row r="50" spans="1:18" ht="16.5">
      <c r="A50" s="1" t="s">
        <v>105</v>
      </c>
      <c r="B50" s="32"/>
      <c r="C50" s="32"/>
      <c r="D50" s="25" t="s">
        <v>27</v>
      </c>
      <c r="E50" s="26">
        <v>1660</v>
      </c>
      <c r="F50" s="26"/>
      <c r="G50" s="28">
        <v>117159</v>
      </c>
      <c r="H50" s="28"/>
      <c r="I50" s="28"/>
      <c r="J50" s="28"/>
      <c r="K50" s="19">
        <v>118819</v>
      </c>
      <c r="L50" s="26">
        <v>0</v>
      </c>
      <c r="M50" s="28"/>
      <c r="N50" s="26"/>
      <c r="O50" s="26"/>
      <c r="P50" s="19">
        <v>0</v>
      </c>
      <c r="Q50" s="34"/>
      <c r="R50" s="20">
        <v>118819</v>
      </c>
    </row>
    <row r="51" spans="1:18" ht="16.5" customHeight="1">
      <c r="A51" s="1" t="s">
        <v>106</v>
      </c>
      <c r="B51" s="32" t="s">
        <v>44</v>
      </c>
      <c r="C51" s="32" t="s">
        <v>46</v>
      </c>
      <c r="D51" s="15" t="s">
        <v>25</v>
      </c>
      <c r="E51" s="16">
        <v>35091</v>
      </c>
      <c r="F51" s="16">
        <v>0</v>
      </c>
      <c r="G51" s="18"/>
      <c r="H51" s="18"/>
      <c r="I51" s="18"/>
      <c r="J51" s="18"/>
      <c r="K51" s="19">
        <v>35091</v>
      </c>
      <c r="L51" s="16">
        <v>0</v>
      </c>
      <c r="M51" s="18"/>
      <c r="N51" s="16"/>
      <c r="O51" s="16">
        <v>90000</v>
      </c>
      <c r="P51" s="19">
        <v>90000</v>
      </c>
      <c r="Q51" s="33">
        <v>4385514</v>
      </c>
      <c r="R51" s="20">
        <v>125091</v>
      </c>
    </row>
    <row r="52" spans="1:18" ht="16.5">
      <c r="A52" s="1" t="s">
        <v>106</v>
      </c>
      <c r="B52" s="32"/>
      <c r="C52" s="32"/>
      <c r="D52" s="21" t="s">
        <v>26</v>
      </c>
      <c r="E52" s="22">
        <v>866062</v>
      </c>
      <c r="F52" s="22">
        <v>425742</v>
      </c>
      <c r="G52" s="24"/>
      <c r="H52" s="24">
        <v>0</v>
      </c>
      <c r="I52" s="24">
        <v>0</v>
      </c>
      <c r="J52" s="24">
        <v>2833025</v>
      </c>
      <c r="K52" s="19">
        <v>4124829</v>
      </c>
      <c r="L52" s="22">
        <v>0</v>
      </c>
      <c r="M52" s="24">
        <v>0</v>
      </c>
      <c r="N52" s="22"/>
      <c r="O52" s="22">
        <v>135594</v>
      </c>
      <c r="P52" s="19">
        <v>135594</v>
      </c>
      <c r="Q52" s="34"/>
      <c r="R52" s="20">
        <v>4260423</v>
      </c>
    </row>
    <row r="53" spans="1:18" ht="16.5">
      <c r="A53" s="1" t="s">
        <v>106</v>
      </c>
      <c r="B53" s="32"/>
      <c r="C53" s="32"/>
      <c r="D53" s="25" t="s">
        <v>27</v>
      </c>
      <c r="E53" s="26">
        <v>0</v>
      </c>
      <c r="F53" s="26"/>
      <c r="G53" s="28">
        <v>0</v>
      </c>
      <c r="H53" s="28"/>
      <c r="I53" s="28"/>
      <c r="J53" s="28"/>
      <c r="K53" s="19">
        <v>0</v>
      </c>
      <c r="L53" s="26">
        <v>0</v>
      </c>
      <c r="M53" s="28"/>
      <c r="N53" s="26"/>
      <c r="O53" s="26"/>
      <c r="P53" s="19">
        <v>0</v>
      </c>
      <c r="Q53" s="34"/>
      <c r="R53" s="20">
        <v>0</v>
      </c>
    </row>
    <row r="54" spans="1:18" ht="16.5" customHeight="1">
      <c r="A54" s="1" t="s">
        <v>107</v>
      </c>
      <c r="B54" s="32" t="s">
        <v>44</v>
      </c>
      <c r="C54" s="32" t="s">
        <v>48</v>
      </c>
      <c r="D54" s="15" t="s">
        <v>25</v>
      </c>
      <c r="E54" s="16">
        <v>2942662</v>
      </c>
      <c r="F54" s="16">
        <v>2809039</v>
      </c>
      <c r="G54" s="18"/>
      <c r="H54" s="18"/>
      <c r="I54" s="18"/>
      <c r="J54" s="18"/>
      <c r="K54" s="19">
        <v>5751701</v>
      </c>
      <c r="L54" s="16">
        <v>0</v>
      </c>
      <c r="M54" s="18"/>
      <c r="N54" s="16"/>
      <c r="O54" s="16">
        <v>491000</v>
      </c>
      <c r="P54" s="19">
        <v>491000</v>
      </c>
      <c r="Q54" s="33">
        <v>46016021</v>
      </c>
      <c r="R54" s="20">
        <v>6242701</v>
      </c>
    </row>
    <row r="55" spans="1:18" ht="16.5">
      <c r="A55" s="1" t="s">
        <v>107</v>
      </c>
      <c r="B55" s="32"/>
      <c r="C55" s="32"/>
      <c r="D55" s="21" t="s">
        <v>26</v>
      </c>
      <c r="E55" s="22">
        <v>2907898</v>
      </c>
      <c r="F55" s="22">
        <v>6410944</v>
      </c>
      <c r="G55" s="24"/>
      <c r="H55" s="24">
        <v>3087688</v>
      </c>
      <c r="I55" s="24">
        <v>0</v>
      </c>
      <c r="J55" s="24">
        <v>24125223</v>
      </c>
      <c r="K55" s="19">
        <v>36531753</v>
      </c>
      <c r="L55" s="22">
        <v>0</v>
      </c>
      <c r="M55" s="24">
        <v>0</v>
      </c>
      <c r="N55" s="22"/>
      <c r="O55" s="22">
        <v>3241567</v>
      </c>
      <c r="P55" s="19">
        <v>3241567</v>
      </c>
      <c r="Q55" s="34"/>
      <c r="R55" s="20">
        <v>39773320</v>
      </c>
    </row>
    <row r="56" spans="1:18" ht="16.5">
      <c r="A56" s="1" t="s">
        <v>107</v>
      </c>
      <c r="B56" s="32"/>
      <c r="C56" s="32"/>
      <c r="D56" s="25" t="s">
        <v>27</v>
      </c>
      <c r="E56" s="26">
        <v>0</v>
      </c>
      <c r="F56" s="26"/>
      <c r="G56" s="28">
        <v>0</v>
      </c>
      <c r="H56" s="28"/>
      <c r="I56" s="28"/>
      <c r="J56" s="28"/>
      <c r="K56" s="19">
        <v>0</v>
      </c>
      <c r="L56" s="26">
        <v>0</v>
      </c>
      <c r="M56" s="28"/>
      <c r="N56" s="26"/>
      <c r="O56" s="26"/>
      <c r="P56" s="19">
        <v>0</v>
      </c>
      <c r="Q56" s="34"/>
      <c r="R56" s="20">
        <v>0</v>
      </c>
    </row>
    <row r="57" spans="1:18" ht="16.5" customHeight="1">
      <c r="A57" s="1" t="s">
        <v>108</v>
      </c>
      <c r="B57" s="32" t="s">
        <v>44</v>
      </c>
      <c r="C57" s="32" t="s">
        <v>49</v>
      </c>
      <c r="D57" s="15" t="s">
        <v>25</v>
      </c>
      <c r="E57" s="16">
        <v>7212652</v>
      </c>
      <c r="F57" s="16">
        <v>1473864</v>
      </c>
      <c r="G57" s="18"/>
      <c r="H57" s="18"/>
      <c r="I57" s="18"/>
      <c r="J57" s="18"/>
      <c r="K57" s="19">
        <v>8686516</v>
      </c>
      <c r="L57" s="16">
        <v>0</v>
      </c>
      <c r="M57" s="18"/>
      <c r="N57" s="16"/>
      <c r="O57" s="16">
        <v>1038594</v>
      </c>
      <c r="P57" s="19">
        <v>1038594</v>
      </c>
      <c r="Q57" s="33">
        <v>58682998</v>
      </c>
      <c r="R57" s="20">
        <v>9725110</v>
      </c>
    </row>
    <row r="58" spans="1:18" ht="16.5">
      <c r="A58" s="1" t="s">
        <v>108</v>
      </c>
      <c r="B58" s="32"/>
      <c r="C58" s="32"/>
      <c r="D58" s="21" t="s">
        <v>26</v>
      </c>
      <c r="E58" s="22">
        <v>5580606</v>
      </c>
      <c r="F58" s="22">
        <v>13820971</v>
      </c>
      <c r="G58" s="24"/>
      <c r="H58" s="24">
        <v>310505</v>
      </c>
      <c r="I58" s="24">
        <v>360000</v>
      </c>
      <c r="J58" s="24">
        <v>25957866</v>
      </c>
      <c r="K58" s="19">
        <v>46029948</v>
      </c>
      <c r="L58" s="22">
        <v>0</v>
      </c>
      <c r="M58" s="24">
        <v>0</v>
      </c>
      <c r="N58" s="22"/>
      <c r="O58" s="22">
        <v>2919940</v>
      </c>
      <c r="P58" s="19">
        <v>2919940</v>
      </c>
      <c r="Q58" s="34"/>
      <c r="R58" s="20">
        <v>48949888</v>
      </c>
    </row>
    <row r="59" spans="1:18" ht="16.5">
      <c r="A59" s="1" t="s">
        <v>108</v>
      </c>
      <c r="B59" s="32"/>
      <c r="C59" s="32"/>
      <c r="D59" s="25" t="s">
        <v>27</v>
      </c>
      <c r="E59" s="26">
        <v>8000</v>
      </c>
      <c r="F59" s="26"/>
      <c r="G59" s="28">
        <v>0</v>
      </c>
      <c r="H59" s="28"/>
      <c r="I59" s="28"/>
      <c r="J59" s="28"/>
      <c r="K59" s="19">
        <v>8000</v>
      </c>
      <c r="L59" s="26">
        <v>0</v>
      </c>
      <c r="M59" s="28"/>
      <c r="N59" s="26"/>
      <c r="O59" s="26"/>
      <c r="P59" s="19">
        <v>0</v>
      </c>
      <c r="Q59" s="34"/>
      <c r="R59" s="20">
        <v>8000</v>
      </c>
    </row>
    <row r="60" spans="1:18" ht="16.5" customHeight="1">
      <c r="A60" s="1" t="s">
        <v>109</v>
      </c>
      <c r="B60" s="32" t="s">
        <v>44</v>
      </c>
      <c r="C60" s="32" t="s">
        <v>110</v>
      </c>
      <c r="D60" s="15" t="s">
        <v>25</v>
      </c>
      <c r="E60" s="16">
        <v>4872928</v>
      </c>
      <c r="F60" s="16">
        <v>200000</v>
      </c>
      <c r="G60" s="18"/>
      <c r="H60" s="18"/>
      <c r="I60" s="18"/>
      <c r="J60" s="18"/>
      <c r="K60" s="19">
        <v>5072928</v>
      </c>
      <c r="L60" s="16">
        <v>0</v>
      </c>
      <c r="M60" s="18"/>
      <c r="N60" s="16"/>
      <c r="O60" s="16">
        <v>120000</v>
      </c>
      <c r="P60" s="19">
        <v>120000</v>
      </c>
      <c r="Q60" s="33">
        <v>21914397</v>
      </c>
      <c r="R60" s="20">
        <v>5192928</v>
      </c>
    </row>
    <row r="61" spans="1:18" ht="16.5">
      <c r="A61" s="1" t="s">
        <v>109</v>
      </c>
      <c r="B61" s="32"/>
      <c r="C61" s="32"/>
      <c r="D61" s="21" t="s">
        <v>26</v>
      </c>
      <c r="E61" s="22">
        <v>3450061</v>
      </c>
      <c r="F61" s="22">
        <v>2475952</v>
      </c>
      <c r="G61" s="24"/>
      <c r="H61" s="24">
        <v>931373</v>
      </c>
      <c r="I61" s="24">
        <v>1350000</v>
      </c>
      <c r="J61" s="24">
        <v>8175980</v>
      </c>
      <c r="K61" s="19">
        <v>16383366</v>
      </c>
      <c r="L61" s="22">
        <v>0</v>
      </c>
      <c r="M61" s="24">
        <v>0</v>
      </c>
      <c r="N61" s="22"/>
      <c r="O61" s="22">
        <v>338103</v>
      </c>
      <c r="P61" s="19">
        <v>338103</v>
      </c>
      <c r="Q61" s="34"/>
      <c r="R61" s="20">
        <v>16721469</v>
      </c>
    </row>
    <row r="62" spans="1:18" ht="16.5">
      <c r="A62" s="1" t="s">
        <v>109</v>
      </c>
      <c r="B62" s="32"/>
      <c r="C62" s="32"/>
      <c r="D62" s="25" t="s">
        <v>27</v>
      </c>
      <c r="E62" s="26">
        <v>0</v>
      </c>
      <c r="F62" s="26"/>
      <c r="G62" s="28">
        <v>0</v>
      </c>
      <c r="H62" s="28"/>
      <c r="I62" s="28"/>
      <c r="J62" s="28"/>
      <c r="K62" s="19">
        <v>0</v>
      </c>
      <c r="L62" s="26">
        <v>0</v>
      </c>
      <c r="M62" s="28"/>
      <c r="N62" s="26"/>
      <c r="O62" s="26"/>
      <c r="P62" s="19">
        <v>0</v>
      </c>
      <c r="Q62" s="34"/>
      <c r="R62" s="20">
        <v>0</v>
      </c>
    </row>
    <row r="63" spans="1:18" ht="16.5" customHeight="1">
      <c r="A63" s="1" t="s">
        <v>111</v>
      </c>
      <c r="B63" s="32" t="s">
        <v>44</v>
      </c>
      <c r="C63" s="32" t="s">
        <v>51</v>
      </c>
      <c r="D63" s="15" t="s">
        <v>25</v>
      </c>
      <c r="E63" s="16">
        <v>4893479</v>
      </c>
      <c r="F63" s="16">
        <v>971819</v>
      </c>
      <c r="G63" s="18"/>
      <c r="H63" s="18"/>
      <c r="I63" s="18"/>
      <c r="J63" s="18"/>
      <c r="K63" s="19">
        <v>5865298</v>
      </c>
      <c r="L63" s="16">
        <v>0</v>
      </c>
      <c r="M63" s="18"/>
      <c r="N63" s="16"/>
      <c r="O63" s="16">
        <v>3049600</v>
      </c>
      <c r="P63" s="19">
        <v>3049600</v>
      </c>
      <c r="Q63" s="33">
        <v>34393423</v>
      </c>
      <c r="R63" s="20">
        <v>8914898</v>
      </c>
    </row>
    <row r="64" spans="1:18" ht="16.5">
      <c r="A64" s="1" t="s">
        <v>111</v>
      </c>
      <c r="B64" s="32"/>
      <c r="C64" s="32"/>
      <c r="D64" s="21" t="s">
        <v>26</v>
      </c>
      <c r="E64" s="22">
        <v>2458982</v>
      </c>
      <c r="F64" s="22">
        <v>6217069</v>
      </c>
      <c r="G64" s="24"/>
      <c r="H64" s="24">
        <v>1500646</v>
      </c>
      <c r="I64" s="24">
        <v>0</v>
      </c>
      <c r="J64" s="24">
        <v>14326468</v>
      </c>
      <c r="K64" s="19">
        <v>24503165</v>
      </c>
      <c r="L64" s="22">
        <v>0</v>
      </c>
      <c r="M64" s="24">
        <v>0</v>
      </c>
      <c r="N64" s="22"/>
      <c r="O64" s="22">
        <v>974680</v>
      </c>
      <c r="P64" s="19">
        <v>974680</v>
      </c>
      <c r="Q64" s="34"/>
      <c r="R64" s="20">
        <v>25477845</v>
      </c>
    </row>
    <row r="65" spans="1:18" ht="18" customHeight="1">
      <c r="A65" s="1" t="s">
        <v>111</v>
      </c>
      <c r="B65" s="32"/>
      <c r="C65" s="32"/>
      <c r="D65" s="25" t="s">
        <v>27</v>
      </c>
      <c r="E65" s="26">
        <v>680</v>
      </c>
      <c r="F65" s="26"/>
      <c r="G65" s="28">
        <v>0</v>
      </c>
      <c r="H65" s="28"/>
      <c r="I65" s="28"/>
      <c r="J65" s="28"/>
      <c r="K65" s="19">
        <v>680</v>
      </c>
      <c r="L65" s="26">
        <v>0</v>
      </c>
      <c r="M65" s="28"/>
      <c r="N65" s="26"/>
      <c r="O65" s="26"/>
      <c r="P65" s="19">
        <v>0</v>
      </c>
      <c r="Q65" s="34"/>
      <c r="R65" s="20">
        <v>680</v>
      </c>
    </row>
    <row r="66" spans="1:18" ht="16.5" customHeight="1">
      <c r="A66" s="1" t="s">
        <v>112</v>
      </c>
      <c r="B66" s="32" t="s">
        <v>44</v>
      </c>
      <c r="C66" s="32" t="s">
        <v>52</v>
      </c>
      <c r="D66" s="15" t="s">
        <v>25</v>
      </c>
      <c r="E66" s="16">
        <v>933721</v>
      </c>
      <c r="F66" s="16">
        <v>236300</v>
      </c>
      <c r="G66" s="18"/>
      <c r="H66" s="18"/>
      <c r="I66" s="18"/>
      <c r="J66" s="18"/>
      <c r="K66" s="19">
        <v>1170021</v>
      </c>
      <c r="L66" s="16">
        <v>0</v>
      </c>
      <c r="M66" s="18"/>
      <c r="N66" s="16"/>
      <c r="O66" s="16">
        <v>223393</v>
      </c>
      <c r="P66" s="19">
        <v>223393</v>
      </c>
      <c r="Q66" s="33">
        <v>5961262</v>
      </c>
      <c r="R66" s="20">
        <v>1393414</v>
      </c>
    </row>
    <row r="67" spans="1:18" ht="16.5">
      <c r="A67" s="1" t="s">
        <v>112</v>
      </c>
      <c r="B67" s="32"/>
      <c r="C67" s="32"/>
      <c r="D67" s="21" t="s">
        <v>26</v>
      </c>
      <c r="E67" s="22">
        <v>1190548</v>
      </c>
      <c r="F67" s="22">
        <v>349867</v>
      </c>
      <c r="G67" s="24"/>
      <c r="H67" s="24">
        <v>406317</v>
      </c>
      <c r="I67" s="24">
        <v>0</v>
      </c>
      <c r="J67" s="24">
        <v>2207016</v>
      </c>
      <c r="K67" s="19">
        <v>4153748</v>
      </c>
      <c r="L67" s="22">
        <v>30000</v>
      </c>
      <c r="M67" s="24">
        <v>0</v>
      </c>
      <c r="N67" s="22"/>
      <c r="O67" s="22">
        <v>360100</v>
      </c>
      <c r="P67" s="19">
        <v>390100</v>
      </c>
      <c r="Q67" s="34"/>
      <c r="R67" s="20">
        <v>4543848</v>
      </c>
    </row>
    <row r="68" spans="1:18" ht="16.5">
      <c r="A68" s="1" t="s">
        <v>112</v>
      </c>
      <c r="B68" s="32"/>
      <c r="C68" s="32"/>
      <c r="D68" s="25" t="s">
        <v>27</v>
      </c>
      <c r="E68" s="26">
        <v>24000</v>
      </c>
      <c r="F68" s="26"/>
      <c r="G68" s="28">
        <v>0</v>
      </c>
      <c r="H68" s="28"/>
      <c r="I68" s="28"/>
      <c r="J68" s="28"/>
      <c r="K68" s="19">
        <v>24000</v>
      </c>
      <c r="L68" s="26">
        <v>0</v>
      </c>
      <c r="M68" s="28"/>
      <c r="N68" s="26"/>
      <c r="O68" s="26"/>
      <c r="P68" s="19">
        <v>0</v>
      </c>
      <c r="Q68" s="34"/>
      <c r="R68" s="20">
        <v>24000</v>
      </c>
    </row>
    <row r="69" spans="1:18" ht="16.5" customHeight="1">
      <c r="A69" s="1" t="s">
        <v>113</v>
      </c>
      <c r="B69" s="32" t="s">
        <v>53</v>
      </c>
      <c r="C69" s="32" t="s">
        <v>54</v>
      </c>
      <c r="D69" s="15" t="s">
        <v>25</v>
      </c>
      <c r="E69" s="16">
        <v>623881</v>
      </c>
      <c r="F69" s="16">
        <v>0</v>
      </c>
      <c r="G69" s="18"/>
      <c r="H69" s="18"/>
      <c r="I69" s="18"/>
      <c r="J69" s="18"/>
      <c r="K69" s="19">
        <v>623881</v>
      </c>
      <c r="L69" s="16">
        <v>0</v>
      </c>
      <c r="M69" s="18"/>
      <c r="N69" s="16"/>
      <c r="O69" s="16">
        <v>0</v>
      </c>
      <c r="P69" s="19">
        <v>0</v>
      </c>
      <c r="Q69" s="33">
        <v>11219202</v>
      </c>
      <c r="R69" s="20">
        <v>623881</v>
      </c>
    </row>
    <row r="70" spans="1:18" ht="16.5">
      <c r="A70" s="1" t="s">
        <v>113</v>
      </c>
      <c r="B70" s="32"/>
      <c r="C70" s="32"/>
      <c r="D70" s="21" t="s">
        <v>26</v>
      </c>
      <c r="E70" s="22">
        <v>1419399</v>
      </c>
      <c r="F70" s="22">
        <v>730099</v>
      </c>
      <c r="G70" s="24"/>
      <c r="H70" s="24">
        <v>205384</v>
      </c>
      <c r="I70" s="24">
        <v>3870000</v>
      </c>
      <c r="J70" s="24">
        <v>1175439</v>
      </c>
      <c r="K70" s="19">
        <v>7400321</v>
      </c>
      <c r="L70" s="22">
        <v>0</v>
      </c>
      <c r="M70" s="24">
        <v>2580000</v>
      </c>
      <c r="N70" s="22"/>
      <c r="O70" s="22">
        <v>615000</v>
      </c>
      <c r="P70" s="19">
        <v>3195000</v>
      </c>
      <c r="Q70" s="34"/>
      <c r="R70" s="20">
        <v>10595321</v>
      </c>
    </row>
    <row r="71" spans="1:18" ht="16.5">
      <c r="A71" s="1" t="s">
        <v>113</v>
      </c>
      <c r="B71" s="32"/>
      <c r="C71" s="32"/>
      <c r="D71" s="25" t="s">
        <v>27</v>
      </c>
      <c r="E71" s="26">
        <v>0</v>
      </c>
      <c r="F71" s="26"/>
      <c r="G71" s="28">
        <v>0</v>
      </c>
      <c r="H71" s="28"/>
      <c r="I71" s="28"/>
      <c r="J71" s="28"/>
      <c r="K71" s="19">
        <v>0</v>
      </c>
      <c r="L71" s="26">
        <v>0</v>
      </c>
      <c r="M71" s="28"/>
      <c r="N71" s="26"/>
      <c r="O71" s="26"/>
      <c r="P71" s="19">
        <v>0</v>
      </c>
      <c r="Q71" s="34"/>
      <c r="R71" s="20">
        <v>0</v>
      </c>
    </row>
    <row r="72" spans="1:18" ht="16.5" customHeight="1">
      <c r="A72" s="1" t="s">
        <v>114</v>
      </c>
      <c r="B72" s="32" t="s">
        <v>53</v>
      </c>
      <c r="C72" s="32" t="s">
        <v>55</v>
      </c>
      <c r="D72" s="15" t="s">
        <v>25</v>
      </c>
      <c r="E72" s="16">
        <v>2056035</v>
      </c>
      <c r="F72" s="16">
        <v>155703</v>
      </c>
      <c r="G72" s="18"/>
      <c r="H72" s="18"/>
      <c r="I72" s="18"/>
      <c r="J72" s="18"/>
      <c r="K72" s="19">
        <v>2211738</v>
      </c>
      <c r="L72" s="16">
        <v>0</v>
      </c>
      <c r="M72" s="18"/>
      <c r="N72" s="16"/>
      <c r="O72" s="16">
        <v>0</v>
      </c>
      <c r="P72" s="19">
        <v>0</v>
      </c>
      <c r="Q72" s="33">
        <v>8747333</v>
      </c>
      <c r="R72" s="20">
        <v>2211738</v>
      </c>
    </row>
    <row r="73" spans="1:18" ht="16.5">
      <c r="A73" s="1" t="s">
        <v>114</v>
      </c>
      <c r="B73" s="32"/>
      <c r="C73" s="32"/>
      <c r="D73" s="21" t="s">
        <v>26</v>
      </c>
      <c r="E73" s="22">
        <v>1904401</v>
      </c>
      <c r="F73" s="22">
        <v>412765</v>
      </c>
      <c r="G73" s="24"/>
      <c r="H73" s="24">
        <v>745222</v>
      </c>
      <c r="I73" s="24">
        <v>570000</v>
      </c>
      <c r="J73" s="24">
        <v>2462960</v>
      </c>
      <c r="K73" s="19">
        <v>6095348</v>
      </c>
      <c r="L73" s="22">
        <v>0</v>
      </c>
      <c r="M73" s="24">
        <v>390000</v>
      </c>
      <c r="N73" s="22"/>
      <c r="O73" s="22">
        <v>50247</v>
      </c>
      <c r="P73" s="19">
        <v>440247</v>
      </c>
      <c r="Q73" s="34"/>
      <c r="R73" s="20">
        <v>6535595</v>
      </c>
    </row>
    <row r="74" spans="1:18" ht="16.5">
      <c r="A74" s="1" t="s">
        <v>114</v>
      </c>
      <c r="B74" s="32"/>
      <c r="C74" s="32"/>
      <c r="D74" s="25" t="s">
        <v>27</v>
      </c>
      <c r="E74" s="26">
        <v>0</v>
      </c>
      <c r="F74" s="26"/>
      <c r="G74" s="28">
        <v>0</v>
      </c>
      <c r="H74" s="28"/>
      <c r="I74" s="28"/>
      <c r="J74" s="28"/>
      <c r="K74" s="19">
        <v>0</v>
      </c>
      <c r="L74" s="26">
        <v>0</v>
      </c>
      <c r="M74" s="28"/>
      <c r="N74" s="26"/>
      <c r="O74" s="26"/>
      <c r="P74" s="19">
        <v>0</v>
      </c>
      <c r="Q74" s="34"/>
      <c r="R74" s="20">
        <v>0</v>
      </c>
    </row>
    <row r="75" spans="1:18" ht="16.5" customHeight="1">
      <c r="A75" s="1" t="s">
        <v>115</v>
      </c>
      <c r="B75" s="32" t="s">
        <v>53</v>
      </c>
      <c r="C75" s="37" t="s">
        <v>56</v>
      </c>
      <c r="D75" s="15" t="s">
        <v>25</v>
      </c>
      <c r="E75" s="16">
        <v>4239048</v>
      </c>
      <c r="F75" s="16">
        <v>660726</v>
      </c>
      <c r="G75" s="18"/>
      <c r="H75" s="18"/>
      <c r="I75" s="18"/>
      <c r="J75" s="18"/>
      <c r="K75" s="19">
        <v>4899774</v>
      </c>
      <c r="L75" s="16">
        <v>178000</v>
      </c>
      <c r="M75" s="18"/>
      <c r="N75" s="16"/>
      <c r="O75" s="16">
        <v>0</v>
      </c>
      <c r="P75" s="19">
        <v>178000</v>
      </c>
      <c r="Q75" s="33">
        <v>21249110</v>
      </c>
      <c r="R75" s="20">
        <v>5077774</v>
      </c>
    </row>
    <row r="76" spans="1:18" ht="16.5">
      <c r="A76" s="1" t="s">
        <v>115</v>
      </c>
      <c r="B76" s="32"/>
      <c r="C76" s="37"/>
      <c r="D76" s="21" t="s">
        <v>26</v>
      </c>
      <c r="E76" s="22">
        <v>2601869</v>
      </c>
      <c r="F76" s="22">
        <v>2804577</v>
      </c>
      <c r="G76" s="24"/>
      <c r="H76" s="24">
        <v>1453857</v>
      </c>
      <c r="I76" s="24">
        <v>2400000</v>
      </c>
      <c r="J76" s="24">
        <v>5984812</v>
      </c>
      <c r="K76" s="19">
        <v>15245115</v>
      </c>
      <c r="L76" s="22">
        <v>803500</v>
      </c>
      <c r="M76" s="24">
        <v>0</v>
      </c>
      <c r="N76" s="22"/>
      <c r="O76" s="22">
        <v>106721</v>
      </c>
      <c r="P76" s="19">
        <v>910221</v>
      </c>
      <c r="Q76" s="34"/>
      <c r="R76" s="20">
        <v>16155336</v>
      </c>
    </row>
    <row r="77" spans="1:18" ht="16.5">
      <c r="A77" s="1" t="s">
        <v>115</v>
      </c>
      <c r="B77" s="32"/>
      <c r="C77" s="37"/>
      <c r="D77" s="25" t="s">
        <v>27</v>
      </c>
      <c r="E77" s="26">
        <v>16000</v>
      </c>
      <c r="F77" s="26"/>
      <c r="G77" s="28"/>
      <c r="H77" s="28"/>
      <c r="I77" s="28"/>
      <c r="J77" s="28"/>
      <c r="K77" s="19">
        <v>16000</v>
      </c>
      <c r="L77" s="26">
        <v>0</v>
      </c>
      <c r="M77" s="28"/>
      <c r="N77" s="26"/>
      <c r="O77" s="26"/>
      <c r="P77" s="19">
        <v>0</v>
      </c>
      <c r="Q77" s="34"/>
      <c r="R77" s="20">
        <v>16000</v>
      </c>
    </row>
    <row r="78" spans="1:18" ht="16.5">
      <c r="A78" s="1" t="s">
        <v>116</v>
      </c>
      <c r="B78" s="32" t="s">
        <v>53</v>
      </c>
      <c r="C78" s="32" t="s">
        <v>57</v>
      </c>
      <c r="D78" s="15" t="s">
        <v>25</v>
      </c>
      <c r="E78" s="16">
        <v>1197889</v>
      </c>
      <c r="F78" s="16">
        <v>432299</v>
      </c>
      <c r="G78" s="18"/>
      <c r="H78" s="18"/>
      <c r="I78" s="18"/>
      <c r="J78" s="18"/>
      <c r="K78" s="19">
        <v>1630188</v>
      </c>
      <c r="L78" s="16">
        <v>0</v>
      </c>
      <c r="M78" s="18"/>
      <c r="N78" s="16"/>
      <c r="O78" s="16">
        <v>59990</v>
      </c>
      <c r="P78" s="19">
        <v>59990</v>
      </c>
      <c r="Q78" s="33">
        <v>8449816</v>
      </c>
      <c r="R78" s="20">
        <v>1690178</v>
      </c>
    </row>
    <row r="79" spans="1:18" ht="16.5">
      <c r="A79" s="1" t="s">
        <v>116</v>
      </c>
      <c r="B79" s="32"/>
      <c r="C79" s="32"/>
      <c r="D79" s="21" t="s">
        <v>26</v>
      </c>
      <c r="E79" s="22">
        <v>4134</v>
      </c>
      <c r="F79" s="22">
        <v>758132</v>
      </c>
      <c r="G79" s="24"/>
      <c r="H79" s="24">
        <v>557403</v>
      </c>
      <c r="I79" s="24">
        <v>480000</v>
      </c>
      <c r="J79" s="24">
        <v>4134228</v>
      </c>
      <c r="K79" s="19">
        <v>5933897</v>
      </c>
      <c r="L79" s="22">
        <v>0</v>
      </c>
      <c r="M79" s="24">
        <v>0</v>
      </c>
      <c r="N79" s="22"/>
      <c r="O79" s="22">
        <v>825741</v>
      </c>
      <c r="P79" s="19">
        <v>825741</v>
      </c>
      <c r="Q79" s="34"/>
      <c r="R79" s="20">
        <v>6759638</v>
      </c>
    </row>
    <row r="80" spans="1:18" ht="16.5">
      <c r="A80" s="1" t="s">
        <v>116</v>
      </c>
      <c r="B80" s="32"/>
      <c r="C80" s="32"/>
      <c r="D80" s="25" t="s">
        <v>27</v>
      </c>
      <c r="E80" s="26">
        <v>0</v>
      </c>
      <c r="F80" s="26"/>
      <c r="G80" s="28">
        <v>0</v>
      </c>
      <c r="H80" s="28"/>
      <c r="I80" s="28"/>
      <c r="J80" s="28"/>
      <c r="K80" s="19">
        <v>0</v>
      </c>
      <c r="L80" s="26">
        <v>0</v>
      </c>
      <c r="M80" s="28"/>
      <c r="N80" s="26"/>
      <c r="O80" s="26"/>
      <c r="P80" s="19">
        <v>0</v>
      </c>
      <c r="Q80" s="34"/>
      <c r="R80" s="20">
        <v>0</v>
      </c>
    </row>
    <row r="81" spans="1:18" ht="16.5" customHeight="1">
      <c r="A81" s="1" t="s">
        <v>117</v>
      </c>
      <c r="B81" s="32" t="s">
        <v>58</v>
      </c>
      <c r="C81" s="32" t="s">
        <v>59</v>
      </c>
      <c r="D81" s="15" t="s">
        <v>25</v>
      </c>
      <c r="E81" s="16">
        <v>755990</v>
      </c>
      <c r="F81" s="16">
        <v>0</v>
      </c>
      <c r="G81" s="18"/>
      <c r="H81" s="18"/>
      <c r="I81" s="18"/>
      <c r="J81" s="18"/>
      <c r="K81" s="19">
        <v>755990</v>
      </c>
      <c r="L81" s="16">
        <v>0</v>
      </c>
      <c r="M81" s="18"/>
      <c r="N81" s="16"/>
      <c r="O81" s="16">
        <v>39900</v>
      </c>
      <c r="P81" s="19">
        <v>39900</v>
      </c>
      <c r="Q81" s="33">
        <v>3728311</v>
      </c>
      <c r="R81" s="20">
        <v>795890</v>
      </c>
    </row>
    <row r="82" spans="1:18" ht="16.5">
      <c r="A82" s="1" t="s">
        <v>117</v>
      </c>
      <c r="B82" s="32"/>
      <c r="C82" s="32"/>
      <c r="D82" s="21" t="s">
        <v>26</v>
      </c>
      <c r="E82" s="22">
        <v>1025322</v>
      </c>
      <c r="F82" s="22">
        <v>438027</v>
      </c>
      <c r="G82" s="24"/>
      <c r="H82" s="24">
        <v>80713</v>
      </c>
      <c r="I82" s="24">
        <v>0</v>
      </c>
      <c r="J82" s="24">
        <v>654709</v>
      </c>
      <c r="K82" s="19">
        <v>2198771</v>
      </c>
      <c r="L82" s="22">
        <v>0</v>
      </c>
      <c r="M82" s="24">
        <v>0</v>
      </c>
      <c r="N82" s="22"/>
      <c r="O82" s="22">
        <v>724750</v>
      </c>
      <c r="P82" s="19">
        <v>724750</v>
      </c>
      <c r="Q82" s="34"/>
      <c r="R82" s="20">
        <v>2923521</v>
      </c>
    </row>
    <row r="83" spans="1:18" ht="16.5">
      <c r="A83" s="1" t="s">
        <v>117</v>
      </c>
      <c r="B83" s="32"/>
      <c r="C83" s="32"/>
      <c r="D83" s="25" t="s">
        <v>27</v>
      </c>
      <c r="E83" s="26">
        <v>8900</v>
      </c>
      <c r="F83" s="26"/>
      <c r="G83" s="28">
        <v>0</v>
      </c>
      <c r="H83" s="28"/>
      <c r="I83" s="28"/>
      <c r="J83" s="28"/>
      <c r="K83" s="19">
        <v>8900</v>
      </c>
      <c r="L83" s="26">
        <v>0</v>
      </c>
      <c r="M83" s="28"/>
      <c r="N83" s="26"/>
      <c r="O83" s="26"/>
      <c r="P83" s="19">
        <v>0</v>
      </c>
      <c r="Q83" s="34"/>
      <c r="R83" s="20">
        <v>8900</v>
      </c>
    </row>
    <row r="84" spans="1:18" ht="16.5" customHeight="1">
      <c r="A84" s="1" t="s">
        <v>118</v>
      </c>
      <c r="B84" s="32" t="s">
        <v>58</v>
      </c>
      <c r="C84" s="32" t="s">
        <v>60</v>
      </c>
      <c r="D84" s="15" t="s">
        <v>25</v>
      </c>
      <c r="E84" s="16">
        <v>2505411</v>
      </c>
      <c r="F84" s="16">
        <v>50000</v>
      </c>
      <c r="G84" s="18"/>
      <c r="H84" s="18"/>
      <c r="I84" s="18"/>
      <c r="J84" s="18"/>
      <c r="K84" s="19">
        <v>2555411</v>
      </c>
      <c r="L84" s="16">
        <v>0</v>
      </c>
      <c r="M84" s="18"/>
      <c r="N84" s="16"/>
      <c r="O84" s="16">
        <v>90000</v>
      </c>
      <c r="P84" s="19">
        <v>90000</v>
      </c>
      <c r="Q84" s="33">
        <v>10202907</v>
      </c>
      <c r="R84" s="20">
        <v>2645411</v>
      </c>
    </row>
    <row r="85" spans="1:18" ht="16.5">
      <c r="A85" s="1" t="s">
        <v>118</v>
      </c>
      <c r="B85" s="32"/>
      <c r="C85" s="32"/>
      <c r="D85" s="21" t="s">
        <v>26</v>
      </c>
      <c r="E85" s="22">
        <v>1220076</v>
      </c>
      <c r="F85" s="22">
        <v>487578</v>
      </c>
      <c r="G85" s="24"/>
      <c r="H85" s="24">
        <v>40000</v>
      </c>
      <c r="I85" s="24">
        <v>1610000</v>
      </c>
      <c r="J85" s="24">
        <v>2985236</v>
      </c>
      <c r="K85" s="19">
        <v>6342890</v>
      </c>
      <c r="L85" s="22">
        <v>0</v>
      </c>
      <c r="M85" s="24">
        <v>1100000</v>
      </c>
      <c r="N85" s="22"/>
      <c r="O85" s="22">
        <v>114606</v>
      </c>
      <c r="P85" s="19">
        <v>1214606</v>
      </c>
      <c r="Q85" s="34"/>
      <c r="R85" s="20">
        <v>7557496</v>
      </c>
    </row>
    <row r="86" spans="1:18" ht="16.5">
      <c r="A86" s="1" t="s">
        <v>118</v>
      </c>
      <c r="B86" s="32"/>
      <c r="C86" s="32"/>
      <c r="D86" s="25" t="s">
        <v>27</v>
      </c>
      <c r="E86" s="26">
        <v>0</v>
      </c>
      <c r="F86" s="26"/>
      <c r="G86" s="28">
        <v>0</v>
      </c>
      <c r="H86" s="28"/>
      <c r="I86" s="28"/>
      <c r="J86" s="28"/>
      <c r="K86" s="19">
        <v>0</v>
      </c>
      <c r="L86" s="26">
        <v>0</v>
      </c>
      <c r="M86" s="28"/>
      <c r="N86" s="26"/>
      <c r="O86" s="26"/>
      <c r="P86" s="19">
        <v>0</v>
      </c>
      <c r="Q86" s="34"/>
      <c r="R86" s="20">
        <v>0</v>
      </c>
    </row>
    <row r="87" spans="1:18" ht="19.5" customHeight="1">
      <c r="A87" s="1" t="s">
        <v>119</v>
      </c>
      <c r="B87" s="32" t="s">
        <v>58</v>
      </c>
      <c r="C87" s="32" t="s">
        <v>61</v>
      </c>
      <c r="D87" s="15" t="s">
        <v>25</v>
      </c>
      <c r="E87" s="16">
        <v>2562242</v>
      </c>
      <c r="F87" s="16">
        <v>0</v>
      </c>
      <c r="G87" s="18"/>
      <c r="H87" s="18"/>
      <c r="I87" s="18"/>
      <c r="J87" s="18"/>
      <c r="K87" s="19">
        <v>2562242</v>
      </c>
      <c r="L87" s="16">
        <v>0</v>
      </c>
      <c r="M87" s="18"/>
      <c r="N87" s="16"/>
      <c r="O87" s="16">
        <v>213500</v>
      </c>
      <c r="P87" s="19">
        <v>213500</v>
      </c>
      <c r="Q87" s="33">
        <v>17852704</v>
      </c>
      <c r="R87" s="20">
        <v>2775742</v>
      </c>
    </row>
    <row r="88" spans="1:18" ht="20.25" customHeight="1">
      <c r="A88" s="1" t="s">
        <v>119</v>
      </c>
      <c r="B88" s="32"/>
      <c r="C88" s="32"/>
      <c r="D88" s="21" t="s">
        <v>26</v>
      </c>
      <c r="E88" s="22">
        <v>1617364</v>
      </c>
      <c r="F88" s="22">
        <v>1594860</v>
      </c>
      <c r="G88" s="24"/>
      <c r="H88" s="24">
        <v>612355</v>
      </c>
      <c r="I88" s="24">
        <v>980000</v>
      </c>
      <c r="J88" s="24">
        <v>6780308</v>
      </c>
      <c r="K88" s="19">
        <v>11584887</v>
      </c>
      <c r="L88" s="22">
        <v>0</v>
      </c>
      <c r="M88" s="24">
        <v>260000</v>
      </c>
      <c r="N88" s="22"/>
      <c r="O88" s="22">
        <v>3232075</v>
      </c>
      <c r="P88" s="19">
        <v>3492075</v>
      </c>
      <c r="Q88" s="34"/>
      <c r="R88" s="20">
        <v>15076962</v>
      </c>
    </row>
    <row r="89" spans="1:18" ht="16.5">
      <c r="A89" s="1" t="s">
        <v>119</v>
      </c>
      <c r="B89" s="32"/>
      <c r="C89" s="32"/>
      <c r="D89" s="25" t="s">
        <v>27</v>
      </c>
      <c r="E89" s="26">
        <v>0</v>
      </c>
      <c r="F89" s="26"/>
      <c r="G89" s="28">
        <v>0</v>
      </c>
      <c r="H89" s="28"/>
      <c r="I89" s="28"/>
      <c r="J89" s="28"/>
      <c r="K89" s="19">
        <v>0</v>
      </c>
      <c r="L89" s="26">
        <v>0</v>
      </c>
      <c r="M89" s="28"/>
      <c r="N89" s="26"/>
      <c r="O89" s="26"/>
      <c r="P89" s="19">
        <v>0</v>
      </c>
      <c r="Q89" s="34"/>
      <c r="R89" s="20">
        <v>0</v>
      </c>
    </row>
    <row r="90" spans="1:18" ht="16.5" customHeight="1">
      <c r="A90" s="1" t="s">
        <v>120</v>
      </c>
      <c r="B90" s="32" t="s">
        <v>58</v>
      </c>
      <c r="C90" s="32" t="s">
        <v>62</v>
      </c>
      <c r="D90" s="15" t="s">
        <v>25</v>
      </c>
      <c r="E90" s="16">
        <v>2590762</v>
      </c>
      <c r="F90" s="16">
        <v>0</v>
      </c>
      <c r="G90" s="18"/>
      <c r="H90" s="18"/>
      <c r="I90" s="18"/>
      <c r="J90" s="18"/>
      <c r="K90" s="19">
        <v>2590762</v>
      </c>
      <c r="L90" s="16">
        <v>0</v>
      </c>
      <c r="M90" s="18"/>
      <c r="N90" s="16"/>
      <c r="O90" s="16">
        <v>168000</v>
      </c>
      <c r="P90" s="19">
        <v>168000</v>
      </c>
      <c r="Q90" s="33">
        <v>11607825</v>
      </c>
      <c r="R90" s="20">
        <v>2758762</v>
      </c>
    </row>
    <row r="91" spans="1:18" ht="16.5">
      <c r="A91" s="1" t="s">
        <v>120</v>
      </c>
      <c r="B91" s="32"/>
      <c r="C91" s="32"/>
      <c r="D91" s="21" t="s">
        <v>26</v>
      </c>
      <c r="E91" s="22">
        <v>1365571</v>
      </c>
      <c r="F91" s="22">
        <v>128932</v>
      </c>
      <c r="G91" s="24"/>
      <c r="H91" s="24">
        <v>1195358</v>
      </c>
      <c r="I91" s="24">
        <v>2180000</v>
      </c>
      <c r="J91" s="24">
        <v>3654413</v>
      </c>
      <c r="K91" s="19">
        <v>8524274</v>
      </c>
      <c r="L91" s="22">
        <v>0</v>
      </c>
      <c r="M91" s="24">
        <v>260000</v>
      </c>
      <c r="N91" s="22"/>
      <c r="O91" s="22">
        <v>14789</v>
      </c>
      <c r="P91" s="19">
        <v>274789</v>
      </c>
      <c r="Q91" s="34"/>
      <c r="R91" s="20">
        <v>8799063</v>
      </c>
    </row>
    <row r="92" spans="1:18" ht="16.5">
      <c r="A92" s="1" t="s">
        <v>120</v>
      </c>
      <c r="B92" s="32"/>
      <c r="C92" s="32"/>
      <c r="D92" s="25" t="s">
        <v>27</v>
      </c>
      <c r="E92" s="26">
        <v>50000</v>
      </c>
      <c r="F92" s="26"/>
      <c r="G92" s="28">
        <v>0</v>
      </c>
      <c r="H92" s="28"/>
      <c r="I92" s="28"/>
      <c r="J92" s="28"/>
      <c r="K92" s="19">
        <v>50000</v>
      </c>
      <c r="L92" s="26">
        <v>0</v>
      </c>
      <c r="M92" s="28"/>
      <c r="N92" s="26"/>
      <c r="O92" s="26"/>
      <c r="P92" s="19">
        <v>0</v>
      </c>
      <c r="Q92" s="34"/>
      <c r="R92" s="20">
        <v>50000</v>
      </c>
    </row>
    <row r="93" spans="1:18" ht="16.5" customHeight="1">
      <c r="A93" s="1" t="s">
        <v>121</v>
      </c>
      <c r="B93" s="32" t="s">
        <v>63</v>
      </c>
      <c r="C93" s="32" t="s">
        <v>64</v>
      </c>
      <c r="D93" s="15" t="s">
        <v>25</v>
      </c>
      <c r="E93" s="16">
        <v>515823</v>
      </c>
      <c r="F93" s="16">
        <v>0</v>
      </c>
      <c r="G93" s="18"/>
      <c r="H93" s="18"/>
      <c r="I93" s="18"/>
      <c r="J93" s="18"/>
      <c r="K93" s="19">
        <v>515823</v>
      </c>
      <c r="L93" s="16">
        <v>0</v>
      </c>
      <c r="M93" s="18"/>
      <c r="N93" s="16"/>
      <c r="O93" s="16">
        <v>0</v>
      </c>
      <c r="P93" s="19">
        <v>0</v>
      </c>
      <c r="Q93" s="33">
        <v>2512444</v>
      </c>
      <c r="R93" s="20">
        <v>515823</v>
      </c>
    </row>
    <row r="94" spans="1:18" ht="16.5">
      <c r="A94" s="1" t="s">
        <v>121</v>
      </c>
      <c r="B94" s="32"/>
      <c r="C94" s="32"/>
      <c r="D94" s="21" t="s">
        <v>26</v>
      </c>
      <c r="E94" s="22">
        <v>404499</v>
      </c>
      <c r="F94" s="22">
        <v>267308</v>
      </c>
      <c r="G94" s="24"/>
      <c r="H94" s="24">
        <v>310618</v>
      </c>
      <c r="I94" s="24">
        <v>0</v>
      </c>
      <c r="J94" s="24">
        <v>721401</v>
      </c>
      <c r="K94" s="19">
        <v>1703826</v>
      </c>
      <c r="L94" s="22">
        <v>0</v>
      </c>
      <c r="M94" s="24">
        <v>0</v>
      </c>
      <c r="N94" s="22"/>
      <c r="O94" s="22">
        <v>292795</v>
      </c>
      <c r="P94" s="19">
        <v>292795</v>
      </c>
      <c r="Q94" s="34"/>
      <c r="R94" s="20">
        <v>1996621</v>
      </c>
    </row>
    <row r="95" spans="1:18" ht="16.5">
      <c r="A95" s="1" t="s">
        <v>121</v>
      </c>
      <c r="B95" s="32"/>
      <c r="C95" s="32"/>
      <c r="D95" s="25" t="s">
        <v>27</v>
      </c>
      <c r="E95" s="26">
        <v>0</v>
      </c>
      <c r="F95" s="26"/>
      <c r="G95" s="28">
        <v>0</v>
      </c>
      <c r="H95" s="28"/>
      <c r="I95" s="28"/>
      <c r="J95" s="28"/>
      <c r="K95" s="19">
        <v>0</v>
      </c>
      <c r="L95" s="26">
        <v>0</v>
      </c>
      <c r="M95" s="28"/>
      <c r="N95" s="26"/>
      <c r="O95" s="26"/>
      <c r="P95" s="19">
        <v>0</v>
      </c>
      <c r="Q95" s="34"/>
      <c r="R95" s="20">
        <v>0</v>
      </c>
    </row>
    <row r="96" spans="1:18" ht="16.5" customHeight="1">
      <c r="A96" s="1" t="s">
        <v>122</v>
      </c>
      <c r="B96" s="32" t="s">
        <v>63</v>
      </c>
      <c r="C96" s="32" t="s">
        <v>65</v>
      </c>
      <c r="D96" s="15" t="s">
        <v>25</v>
      </c>
      <c r="E96" s="16">
        <v>981344</v>
      </c>
      <c r="F96" s="16">
        <v>0</v>
      </c>
      <c r="G96" s="18"/>
      <c r="H96" s="18"/>
      <c r="I96" s="18"/>
      <c r="J96" s="18"/>
      <c r="K96" s="19">
        <v>981344</v>
      </c>
      <c r="L96" s="16">
        <v>0</v>
      </c>
      <c r="M96" s="18"/>
      <c r="N96" s="16"/>
      <c r="O96" s="16">
        <v>0</v>
      </c>
      <c r="P96" s="19">
        <v>0</v>
      </c>
      <c r="Q96" s="33">
        <v>3891206</v>
      </c>
      <c r="R96" s="20">
        <v>981344</v>
      </c>
    </row>
    <row r="97" spans="1:18" ht="16.5">
      <c r="A97" s="1" t="s">
        <v>122</v>
      </c>
      <c r="B97" s="32"/>
      <c r="C97" s="32"/>
      <c r="D97" s="21" t="s">
        <v>26</v>
      </c>
      <c r="E97" s="22">
        <v>1687433</v>
      </c>
      <c r="F97" s="22">
        <v>32524</v>
      </c>
      <c r="G97" s="24"/>
      <c r="H97" s="24">
        <v>90000</v>
      </c>
      <c r="I97" s="24">
        <v>0</v>
      </c>
      <c r="J97" s="24">
        <v>1016185</v>
      </c>
      <c r="K97" s="19">
        <v>2826142</v>
      </c>
      <c r="L97" s="22">
        <v>0</v>
      </c>
      <c r="M97" s="24">
        <v>0</v>
      </c>
      <c r="N97" s="22"/>
      <c r="O97" s="22">
        <v>80000</v>
      </c>
      <c r="P97" s="19">
        <v>80000</v>
      </c>
      <c r="Q97" s="34"/>
      <c r="R97" s="20">
        <v>2906142</v>
      </c>
    </row>
    <row r="98" spans="1:18" ht="16.5">
      <c r="A98" s="1" t="s">
        <v>122</v>
      </c>
      <c r="B98" s="32"/>
      <c r="C98" s="32"/>
      <c r="D98" s="25" t="s">
        <v>27</v>
      </c>
      <c r="E98" s="26">
        <v>3720</v>
      </c>
      <c r="F98" s="26"/>
      <c r="G98" s="28">
        <v>0</v>
      </c>
      <c r="H98" s="28"/>
      <c r="I98" s="28"/>
      <c r="J98" s="28"/>
      <c r="K98" s="19">
        <v>3720</v>
      </c>
      <c r="L98" s="26">
        <v>0</v>
      </c>
      <c r="M98" s="28"/>
      <c r="N98" s="26"/>
      <c r="O98" s="26"/>
      <c r="P98" s="19">
        <v>0</v>
      </c>
      <c r="Q98" s="34"/>
      <c r="R98" s="20">
        <v>3720</v>
      </c>
    </row>
    <row r="99" spans="1:18" ht="16.5" customHeight="1">
      <c r="A99" s="1" t="s">
        <v>123</v>
      </c>
      <c r="B99" s="32" t="s">
        <v>63</v>
      </c>
      <c r="C99" s="32" t="s">
        <v>66</v>
      </c>
      <c r="D99" s="15" t="s">
        <v>25</v>
      </c>
      <c r="E99" s="16">
        <v>381172</v>
      </c>
      <c r="F99" s="16">
        <v>0</v>
      </c>
      <c r="G99" s="18"/>
      <c r="H99" s="18"/>
      <c r="I99" s="18"/>
      <c r="J99" s="18"/>
      <c r="K99" s="19">
        <v>381172</v>
      </c>
      <c r="L99" s="16">
        <v>0</v>
      </c>
      <c r="M99" s="18"/>
      <c r="N99" s="16"/>
      <c r="O99" s="16">
        <v>0</v>
      </c>
      <c r="P99" s="19">
        <v>0</v>
      </c>
      <c r="Q99" s="33">
        <v>8109200</v>
      </c>
      <c r="R99" s="20">
        <v>381172</v>
      </c>
    </row>
    <row r="100" spans="1:18" ht="16.5">
      <c r="A100" s="1" t="s">
        <v>123</v>
      </c>
      <c r="B100" s="32"/>
      <c r="C100" s="32"/>
      <c r="D100" s="21" t="s">
        <v>26</v>
      </c>
      <c r="E100" s="22">
        <v>5565920</v>
      </c>
      <c r="F100" s="22">
        <v>55384</v>
      </c>
      <c r="G100" s="24"/>
      <c r="H100" s="24">
        <v>912279</v>
      </c>
      <c r="I100" s="24">
        <v>0</v>
      </c>
      <c r="J100" s="24">
        <v>1109870</v>
      </c>
      <c r="K100" s="19">
        <v>7643453</v>
      </c>
      <c r="L100" s="22">
        <v>0</v>
      </c>
      <c r="M100" s="24">
        <v>0</v>
      </c>
      <c r="N100" s="22"/>
      <c r="O100" s="22">
        <v>0</v>
      </c>
      <c r="P100" s="19">
        <v>0</v>
      </c>
      <c r="Q100" s="34"/>
      <c r="R100" s="20">
        <v>7643453</v>
      </c>
    </row>
    <row r="101" spans="1:18" ht="16.5">
      <c r="A101" s="1" t="s">
        <v>123</v>
      </c>
      <c r="B101" s="32"/>
      <c r="C101" s="32"/>
      <c r="D101" s="25" t="s">
        <v>27</v>
      </c>
      <c r="E101" s="26">
        <v>84575</v>
      </c>
      <c r="F101" s="26"/>
      <c r="G101" s="28">
        <v>0</v>
      </c>
      <c r="H101" s="28"/>
      <c r="I101" s="28"/>
      <c r="J101" s="28"/>
      <c r="K101" s="19">
        <v>84575</v>
      </c>
      <c r="L101" s="26">
        <v>0</v>
      </c>
      <c r="M101" s="28"/>
      <c r="N101" s="26"/>
      <c r="O101" s="26"/>
      <c r="P101" s="19">
        <v>0</v>
      </c>
      <c r="Q101" s="34"/>
      <c r="R101" s="20">
        <v>84575</v>
      </c>
    </row>
    <row r="102" spans="1:18" ht="16.5" customHeight="1">
      <c r="A102" s="1" t="s">
        <v>124</v>
      </c>
      <c r="B102" s="32" t="s">
        <v>63</v>
      </c>
      <c r="C102" s="32" t="s">
        <v>67</v>
      </c>
      <c r="D102" s="15" t="s">
        <v>25</v>
      </c>
      <c r="E102" s="16">
        <v>1777004</v>
      </c>
      <c r="F102" s="16">
        <v>0</v>
      </c>
      <c r="G102" s="18"/>
      <c r="H102" s="18"/>
      <c r="I102" s="18"/>
      <c r="J102" s="18"/>
      <c r="K102" s="19">
        <v>1777004</v>
      </c>
      <c r="L102" s="16">
        <v>0</v>
      </c>
      <c r="M102" s="18"/>
      <c r="N102" s="16"/>
      <c r="O102" s="16">
        <v>0</v>
      </c>
      <c r="P102" s="19">
        <v>0</v>
      </c>
      <c r="Q102" s="33">
        <v>7053255</v>
      </c>
      <c r="R102" s="20">
        <v>1777004</v>
      </c>
    </row>
    <row r="103" spans="1:18" ht="16.5">
      <c r="A103" s="1" t="s">
        <v>124</v>
      </c>
      <c r="B103" s="32"/>
      <c r="C103" s="32"/>
      <c r="D103" s="21" t="s">
        <v>26</v>
      </c>
      <c r="E103" s="22">
        <v>1642903</v>
      </c>
      <c r="F103" s="22">
        <v>288832</v>
      </c>
      <c r="G103" s="24"/>
      <c r="H103" s="24">
        <v>36636</v>
      </c>
      <c r="I103" s="24">
        <v>700000</v>
      </c>
      <c r="J103" s="24">
        <v>2239990</v>
      </c>
      <c r="K103" s="19">
        <v>4908361</v>
      </c>
      <c r="L103" s="22">
        <v>0</v>
      </c>
      <c r="M103" s="24">
        <v>160000</v>
      </c>
      <c r="N103" s="22"/>
      <c r="O103" s="22">
        <v>14639</v>
      </c>
      <c r="P103" s="19">
        <v>174639</v>
      </c>
      <c r="Q103" s="34"/>
      <c r="R103" s="20">
        <v>5083000</v>
      </c>
    </row>
    <row r="104" spans="1:18" ht="21" customHeight="1">
      <c r="A104" s="1" t="s">
        <v>124</v>
      </c>
      <c r="B104" s="32"/>
      <c r="C104" s="32"/>
      <c r="D104" s="25" t="s">
        <v>27</v>
      </c>
      <c r="E104" s="26">
        <v>0</v>
      </c>
      <c r="F104" s="26"/>
      <c r="G104" s="28">
        <v>193251</v>
      </c>
      <c r="H104" s="28"/>
      <c r="I104" s="28"/>
      <c r="J104" s="28"/>
      <c r="K104" s="19">
        <v>193251</v>
      </c>
      <c r="L104" s="26">
        <v>0</v>
      </c>
      <c r="M104" s="28"/>
      <c r="N104" s="26"/>
      <c r="O104" s="26"/>
      <c r="P104" s="19">
        <v>0</v>
      </c>
      <c r="Q104" s="34"/>
      <c r="R104" s="20">
        <v>193251</v>
      </c>
    </row>
    <row r="105" spans="1:18" ht="16.5" customHeight="1">
      <c r="A105" s="1" t="s">
        <v>125</v>
      </c>
      <c r="B105" s="32" t="s">
        <v>63</v>
      </c>
      <c r="C105" s="32" t="s">
        <v>68</v>
      </c>
      <c r="D105" s="15" t="s">
        <v>25</v>
      </c>
      <c r="E105" s="16">
        <v>70124</v>
      </c>
      <c r="F105" s="16">
        <v>0</v>
      </c>
      <c r="G105" s="18"/>
      <c r="H105" s="18"/>
      <c r="I105" s="18"/>
      <c r="J105" s="18"/>
      <c r="K105" s="19">
        <v>70124</v>
      </c>
      <c r="L105" s="16">
        <v>0</v>
      </c>
      <c r="M105" s="18"/>
      <c r="N105" s="16"/>
      <c r="O105" s="16">
        <v>0</v>
      </c>
      <c r="P105" s="19">
        <v>0</v>
      </c>
      <c r="Q105" s="33">
        <v>2568976</v>
      </c>
      <c r="R105" s="20">
        <v>70124</v>
      </c>
    </row>
    <row r="106" spans="1:18" ht="16.5">
      <c r="A106" s="1" t="s">
        <v>125</v>
      </c>
      <c r="B106" s="32"/>
      <c r="C106" s="32"/>
      <c r="D106" s="21" t="s">
        <v>26</v>
      </c>
      <c r="E106" s="22">
        <v>706124</v>
      </c>
      <c r="F106" s="22">
        <v>245658</v>
      </c>
      <c r="G106" s="24"/>
      <c r="H106" s="24">
        <v>0</v>
      </c>
      <c r="I106" s="24">
        <v>0</v>
      </c>
      <c r="J106" s="24">
        <v>223582</v>
      </c>
      <c r="K106" s="19">
        <v>1175364</v>
      </c>
      <c r="L106" s="22">
        <v>1323488</v>
      </c>
      <c r="M106" s="24">
        <v>0</v>
      </c>
      <c r="N106" s="22"/>
      <c r="O106" s="22">
        <v>0</v>
      </c>
      <c r="P106" s="19">
        <v>1323488</v>
      </c>
      <c r="Q106" s="34"/>
      <c r="R106" s="20">
        <v>2498852</v>
      </c>
    </row>
    <row r="107" spans="1:18" ht="16.5">
      <c r="A107" s="1" t="s">
        <v>125</v>
      </c>
      <c r="B107" s="32"/>
      <c r="C107" s="32"/>
      <c r="D107" s="25" t="s">
        <v>27</v>
      </c>
      <c r="E107" s="26">
        <v>0</v>
      </c>
      <c r="F107" s="26"/>
      <c r="G107" s="28">
        <v>0</v>
      </c>
      <c r="H107" s="28"/>
      <c r="I107" s="28"/>
      <c r="J107" s="28"/>
      <c r="K107" s="19">
        <v>0</v>
      </c>
      <c r="L107" s="26">
        <v>0</v>
      </c>
      <c r="M107" s="28"/>
      <c r="N107" s="26"/>
      <c r="O107" s="26"/>
      <c r="P107" s="19">
        <v>0</v>
      </c>
      <c r="Q107" s="34"/>
      <c r="R107" s="20">
        <v>0</v>
      </c>
    </row>
    <row r="108" spans="1:18" ht="16.5" customHeight="1">
      <c r="A108" s="1" t="s">
        <v>126</v>
      </c>
      <c r="B108" s="32" t="s">
        <v>63</v>
      </c>
      <c r="C108" s="32" t="s">
        <v>69</v>
      </c>
      <c r="D108" s="15" t="s">
        <v>25</v>
      </c>
      <c r="E108" s="16">
        <v>493405</v>
      </c>
      <c r="F108" s="16">
        <v>0</v>
      </c>
      <c r="G108" s="18"/>
      <c r="H108" s="18"/>
      <c r="I108" s="18"/>
      <c r="J108" s="18"/>
      <c r="K108" s="19">
        <v>493405</v>
      </c>
      <c r="L108" s="16">
        <v>0</v>
      </c>
      <c r="M108" s="18"/>
      <c r="N108" s="16"/>
      <c r="O108" s="16">
        <v>0</v>
      </c>
      <c r="P108" s="19">
        <v>0</v>
      </c>
      <c r="Q108" s="33">
        <v>2626636</v>
      </c>
      <c r="R108" s="20">
        <v>493405</v>
      </c>
    </row>
    <row r="109" spans="1:18" ht="16.5">
      <c r="A109" s="1" t="s">
        <v>126</v>
      </c>
      <c r="B109" s="32"/>
      <c r="C109" s="32"/>
      <c r="D109" s="21" t="s">
        <v>26</v>
      </c>
      <c r="E109" s="22">
        <v>1337983</v>
      </c>
      <c r="F109" s="22">
        <v>27660</v>
      </c>
      <c r="G109" s="24"/>
      <c r="H109" s="24">
        <v>3274</v>
      </c>
      <c r="I109" s="24">
        <v>0</v>
      </c>
      <c r="J109" s="24">
        <v>739482</v>
      </c>
      <c r="K109" s="19">
        <v>2108399</v>
      </c>
      <c r="L109" s="22">
        <v>0</v>
      </c>
      <c r="M109" s="24">
        <v>0</v>
      </c>
      <c r="N109" s="22"/>
      <c r="O109" s="22">
        <v>832</v>
      </c>
      <c r="P109" s="19">
        <v>832</v>
      </c>
      <c r="Q109" s="34"/>
      <c r="R109" s="20">
        <v>2109231</v>
      </c>
    </row>
    <row r="110" spans="1:18" ht="16.5">
      <c r="A110" s="1" t="s">
        <v>126</v>
      </c>
      <c r="B110" s="32"/>
      <c r="C110" s="32"/>
      <c r="D110" s="25" t="s">
        <v>27</v>
      </c>
      <c r="E110" s="26">
        <v>24000</v>
      </c>
      <c r="F110" s="26"/>
      <c r="G110" s="28">
        <v>0</v>
      </c>
      <c r="H110" s="28"/>
      <c r="I110" s="28"/>
      <c r="J110" s="28"/>
      <c r="K110" s="19">
        <v>24000</v>
      </c>
      <c r="L110" s="26">
        <v>0</v>
      </c>
      <c r="M110" s="28"/>
      <c r="N110" s="26"/>
      <c r="O110" s="26"/>
      <c r="P110" s="19">
        <v>0</v>
      </c>
      <c r="Q110" s="34"/>
      <c r="R110" s="20">
        <v>24000</v>
      </c>
    </row>
    <row r="111" spans="1:18" ht="16.5" customHeight="1">
      <c r="A111" s="1" t="s">
        <v>127</v>
      </c>
      <c r="B111" s="32" t="s">
        <v>63</v>
      </c>
      <c r="C111" s="32" t="s">
        <v>70</v>
      </c>
      <c r="D111" s="15" t="s">
        <v>25</v>
      </c>
      <c r="E111" s="16">
        <v>458240</v>
      </c>
      <c r="F111" s="16">
        <v>22571</v>
      </c>
      <c r="G111" s="18"/>
      <c r="H111" s="18"/>
      <c r="I111" s="18"/>
      <c r="J111" s="18"/>
      <c r="K111" s="19">
        <v>480811</v>
      </c>
      <c r="L111" s="16">
        <v>0</v>
      </c>
      <c r="M111" s="18"/>
      <c r="N111" s="16"/>
      <c r="O111" s="16">
        <v>0</v>
      </c>
      <c r="P111" s="19">
        <v>0</v>
      </c>
      <c r="Q111" s="33">
        <v>2149152</v>
      </c>
      <c r="R111" s="20">
        <v>480811</v>
      </c>
    </row>
    <row r="112" spans="1:18" ht="16.5">
      <c r="A112" s="1" t="s">
        <v>127</v>
      </c>
      <c r="B112" s="32"/>
      <c r="C112" s="32"/>
      <c r="D112" s="21" t="s">
        <v>26</v>
      </c>
      <c r="E112" s="22">
        <v>588698</v>
      </c>
      <c r="F112" s="22">
        <v>32151</v>
      </c>
      <c r="G112" s="24"/>
      <c r="H112" s="24">
        <v>80000</v>
      </c>
      <c r="I112" s="24">
        <v>0</v>
      </c>
      <c r="J112" s="24">
        <v>967344</v>
      </c>
      <c r="K112" s="19">
        <v>1668193</v>
      </c>
      <c r="L112" s="22">
        <v>0</v>
      </c>
      <c r="M112" s="24">
        <v>0</v>
      </c>
      <c r="N112" s="22"/>
      <c r="O112" s="22">
        <v>148</v>
      </c>
      <c r="P112" s="19">
        <v>148</v>
      </c>
      <c r="Q112" s="34"/>
      <c r="R112" s="20">
        <v>1668341</v>
      </c>
    </row>
    <row r="113" spans="1:18" ht="16.5">
      <c r="A113" s="1" t="s">
        <v>127</v>
      </c>
      <c r="B113" s="32"/>
      <c r="C113" s="32"/>
      <c r="D113" s="25" t="s">
        <v>27</v>
      </c>
      <c r="E113" s="26">
        <v>0</v>
      </c>
      <c r="F113" s="26"/>
      <c r="G113" s="28">
        <v>0</v>
      </c>
      <c r="H113" s="28"/>
      <c r="I113" s="28"/>
      <c r="J113" s="28"/>
      <c r="K113" s="19">
        <v>0</v>
      </c>
      <c r="L113" s="26">
        <v>0</v>
      </c>
      <c r="M113" s="28"/>
      <c r="N113" s="26"/>
      <c r="O113" s="26"/>
      <c r="P113" s="19">
        <v>0</v>
      </c>
      <c r="Q113" s="34"/>
      <c r="R113" s="20">
        <v>0</v>
      </c>
    </row>
    <row r="114" spans="1:18" ht="16.5" customHeight="1">
      <c r="A114" s="1" t="s">
        <v>128</v>
      </c>
      <c r="B114" s="32" t="s">
        <v>63</v>
      </c>
      <c r="C114" s="32" t="s">
        <v>71</v>
      </c>
      <c r="D114" s="15" t="s">
        <v>25</v>
      </c>
      <c r="E114" s="16">
        <v>1278839</v>
      </c>
      <c r="F114" s="16">
        <v>0</v>
      </c>
      <c r="G114" s="18"/>
      <c r="H114" s="18"/>
      <c r="I114" s="18"/>
      <c r="J114" s="18"/>
      <c r="K114" s="19">
        <v>1278839</v>
      </c>
      <c r="L114" s="16">
        <v>0</v>
      </c>
      <c r="M114" s="18"/>
      <c r="N114" s="16"/>
      <c r="O114" s="16">
        <v>0</v>
      </c>
      <c r="P114" s="19">
        <v>0</v>
      </c>
      <c r="Q114" s="33">
        <v>4353654</v>
      </c>
      <c r="R114" s="20">
        <v>1278839</v>
      </c>
    </row>
    <row r="115" spans="1:18" ht="16.5">
      <c r="A115" s="1" t="s">
        <v>128</v>
      </c>
      <c r="B115" s="32"/>
      <c r="C115" s="32"/>
      <c r="D115" s="21" t="s">
        <v>26</v>
      </c>
      <c r="E115" s="22">
        <v>649001</v>
      </c>
      <c r="F115" s="22">
        <v>577742</v>
      </c>
      <c r="G115" s="24"/>
      <c r="H115" s="24">
        <v>17520</v>
      </c>
      <c r="I115" s="24">
        <v>0</v>
      </c>
      <c r="J115" s="24">
        <v>1626504</v>
      </c>
      <c r="K115" s="19">
        <v>2870767</v>
      </c>
      <c r="L115" s="22">
        <v>0</v>
      </c>
      <c r="M115" s="24">
        <v>0</v>
      </c>
      <c r="N115" s="22"/>
      <c r="O115" s="22">
        <v>204048</v>
      </c>
      <c r="P115" s="19">
        <v>204048</v>
      </c>
      <c r="Q115" s="34"/>
      <c r="R115" s="20">
        <v>3074815</v>
      </c>
    </row>
    <row r="116" spans="1:18" ht="16.5">
      <c r="A116" s="1" t="s">
        <v>128</v>
      </c>
      <c r="B116" s="32"/>
      <c r="C116" s="32"/>
      <c r="D116" s="25" t="s">
        <v>27</v>
      </c>
      <c r="E116" s="26">
        <v>0</v>
      </c>
      <c r="F116" s="26"/>
      <c r="G116" s="28">
        <v>0</v>
      </c>
      <c r="H116" s="28"/>
      <c r="I116" s="28"/>
      <c r="J116" s="28"/>
      <c r="K116" s="19">
        <v>0</v>
      </c>
      <c r="L116" s="26">
        <v>0</v>
      </c>
      <c r="M116" s="28"/>
      <c r="N116" s="26"/>
      <c r="O116" s="26"/>
      <c r="P116" s="19">
        <v>0</v>
      </c>
      <c r="Q116" s="34"/>
      <c r="R116" s="20">
        <v>0</v>
      </c>
    </row>
    <row r="117" spans="1:18" ht="33" customHeight="1">
      <c r="B117" s="25"/>
      <c r="C117" s="29" t="s">
        <v>72</v>
      </c>
      <c r="D117" s="25"/>
      <c r="E117" s="26">
        <v>199965836</v>
      </c>
      <c r="F117" s="26">
        <v>81765973</v>
      </c>
      <c r="G117" s="26">
        <v>698060</v>
      </c>
      <c r="H117" s="26">
        <v>38240254</v>
      </c>
      <c r="I117" s="26">
        <v>21510000</v>
      </c>
      <c r="J117" s="26">
        <v>223862973</v>
      </c>
      <c r="K117" s="19">
        <v>566043096</v>
      </c>
      <c r="L117" s="26">
        <v>44432075</v>
      </c>
      <c r="M117" s="26">
        <v>7650000</v>
      </c>
      <c r="N117" s="26">
        <v>87541092</v>
      </c>
      <c r="O117" s="26">
        <v>52298753</v>
      </c>
      <c r="P117" s="19">
        <v>191921920</v>
      </c>
      <c r="Q117" s="16">
        <v>757965016</v>
      </c>
    </row>
    <row r="119" spans="1:18">
      <c r="C119" s="3" t="s">
        <v>73</v>
      </c>
      <c r="E119" s="30">
        <v>79966443</v>
      </c>
      <c r="F119" s="30">
        <v>12287215</v>
      </c>
      <c r="G119" s="30">
        <v>0</v>
      </c>
      <c r="H119" s="30">
        <v>0</v>
      </c>
      <c r="I119" s="30">
        <v>0</v>
      </c>
      <c r="J119" s="30">
        <v>0</v>
      </c>
      <c r="K119" s="30">
        <v>92253658</v>
      </c>
      <c r="L119" s="30">
        <v>1215735</v>
      </c>
      <c r="M119" s="30">
        <v>0</v>
      </c>
      <c r="N119" s="30">
        <v>16887417</v>
      </c>
      <c r="O119" s="30">
        <v>10996871</v>
      </c>
      <c r="P119" s="30">
        <v>29100023</v>
      </c>
      <c r="Q119" s="30"/>
    </row>
    <row r="120" spans="1:18">
      <c r="C120" s="3" t="s">
        <v>74</v>
      </c>
      <c r="E120" s="30">
        <v>123883291</v>
      </c>
      <c r="F120" s="30">
        <v>69478758</v>
      </c>
      <c r="G120" s="30">
        <v>0</v>
      </c>
      <c r="H120" s="30">
        <v>38255968</v>
      </c>
      <c r="I120" s="30">
        <v>21510000</v>
      </c>
      <c r="J120" s="30">
        <v>223862973</v>
      </c>
      <c r="K120" s="30">
        <v>476990990</v>
      </c>
      <c r="L120" s="30">
        <v>44216340</v>
      </c>
      <c r="M120" s="30">
        <v>7650000</v>
      </c>
      <c r="N120" s="30">
        <v>70653675</v>
      </c>
      <c r="O120" s="30">
        <v>41301882</v>
      </c>
      <c r="P120" s="30">
        <v>163821897</v>
      </c>
      <c r="Q120" s="30"/>
    </row>
    <row r="121" spans="1:18">
      <c r="C121" s="3" t="s">
        <v>75</v>
      </c>
      <c r="E121" s="30">
        <v>372302</v>
      </c>
      <c r="F121" s="30">
        <v>0</v>
      </c>
      <c r="G121" s="30">
        <v>698060</v>
      </c>
      <c r="H121" s="30">
        <v>0</v>
      </c>
      <c r="I121" s="30">
        <v>0</v>
      </c>
      <c r="J121" s="30">
        <v>0</v>
      </c>
      <c r="K121" s="30">
        <v>1070362</v>
      </c>
      <c r="L121" s="30">
        <v>0</v>
      </c>
      <c r="M121" s="30">
        <v>0</v>
      </c>
      <c r="N121" s="30">
        <v>0</v>
      </c>
      <c r="O121" s="30">
        <v>0</v>
      </c>
      <c r="P121" s="30">
        <v>0</v>
      </c>
      <c r="Q121" s="30"/>
    </row>
    <row r="122" spans="1:18">
      <c r="E122" s="31">
        <v>-4256200</v>
      </c>
      <c r="F122" s="31">
        <v>0</v>
      </c>
      <c r="G122" s="31">
        <v>0</v>
      </c>
      <c r="H122" s="31">
        <v>-15714</v>
      </c>
      <c r="I122" s="31">
        <v>0</v>
      </c>
      <c r="J122" s="31">
        <v>0</v>
      </c>
      <c r="K122" s="31">
        <v>-4271914</v>
      </c>
      <c r="L122" s="31">
        <v>-1000000</v>
      </c>
      <c r="M122" s="31">
        <v>0</v>
      </c>
      <c r="N122" s="31">
        <v>0</v>
      </c>
      <c r="O122" s="31">
        <v>0</v>
      </c>
      <c r="P122" s="31">
        <v>-1000000</v>
      </c>
      <c r="Q122" s="31"/>
    </row>
    <row r="123" spans="1:18">
      <c r="Q123" s="41"/>
    </row>
  </sheetData>
  <autoFilter ref="A2:R118" xr:uid="{00000000-0009-0000-0000-000000000000}"/>
  <mergeCells count="114">
    <mergeCell ref="B111:B113"/>
    <mergeCell ref="C111:C113"/>
    <mergeCell ref="Q111:Q113"/>
    <mergeCell ref="B114:B116"/>
    <mergeCell ref="C114:C116"/>
    <mergeCell ref="Q114:Q116"/>
    <mergeCell ref="B105:B107"/>
    <mergeCell ref="C105:C107"/>
    <mergeCell ref="Q105:Q107"/>
    <mergeCell ref="B108:B110"/>
    <mergeCell ref="C108:C110"/>
    <mergeCell ref="Q108:Q110"/>
    <mergeCell ref="B99:B101"/>
    <mergeCell ref="C99:C101"/>
    <mergeCell ref="Q99:Q101"/>
    <mergeCell ref="B102:B104"/>
    <mergeCell ref="C102:C104"/>
    <mergeCell ref="Q102:Q104"/>
    <mergeCell ref="B93:B95"/>
    <mergeCell ref="C93:C95"/>
    <mergeCell ref="Q93:Q95"/>
    <mergeCell ref="B96:B98"/>
    <mergeCell ref="C96:C98"/>
    <mergeCell ref="Q96:Q98"/>
    <mergeCell ref="B87:B89"/>
    <mergeCell ref="C87:C89"/>
    <mergeCell ref="Q87:Q89"/>
    <mergeCell ref="B90:B92"/>
    <mergeCell ref="C90:C92"/>
    <mergeCell ref="Q90:Q92"/>
    <mergeCell ref="B81:B83"/>
    <mergeCell ref="C81:C83"/>
    <mergeCell ref="Q81:Q83"/>
    <mergeCell ref="B84:B86"/>
    <mergeCell ref="C84:C86"/>
    <mergeCell ref="Q84:Q86"/>
    <mergeCell ref="B75:B77"/>
    <mergeCell ref="C75:C77"/>
    <mergeCell ref="Q75:Q77"/>
    <mergeCell ref="B78:B80"/>
    <mergeCell ref="C78:C80"/>
    <mergeCell ref="Q78:Q80"/>
    <mergeCell ref="B69:B71"/>
    <mergeCell ref="C69:C71"/>
    <mergeCell ref="Q69:Q71"/>
    <mergeCell ref="B72:B74"/>
    <mergeCell ref="C72:C74"/>
    <mergeCell ref="Q72:Q74"/>
    <mergeCell ref="B63:B65"/>
    <mergeCell ref="C63:C65"/>
    <mergeCell ref="Q63:Q65"/>
    <mergeCell ref="B66:B68"/>
    <mergeCell ref="C66:C68"/>
    <mergeCell ref="Q66:Q68"/>
    <mergeCell ref="B57:B59"/>
    <mergeCell ref="C57:C59"/>
    <mergeCell ref="Q57:Q59"/>
    <mergeCell ref="B60:B62"/>
    <mergeCell ref="C60:C62"/>
    <mergeCell ref="Q60:Q62"/>
    <mergeCell ref="B51:B53"/>
    <mergeCell ref="C51:C53"/>
    <mergeCell ref="Q51:Q53"/>
    <mergeCell ref="B54:B56"/>
    <mergeCell ref="C54:C56"/>
    <mergeCell ref="Q54:Q56"/>
    <mergeCell ref="B45:B47"/>
    <mergeCell ref="C45:C47"/>
    <mergeCell ref="Q45:Q47"/>
    <mergeCell ref="B48:B50"/>
    <mergeCell ref="C48:C50"/>
    <mergeCell ref="Q48:Q50"/>
    <mergeCell ref="B39:B41"/>
    <mergeCell ref="C39:C41"/>
    <mergeCell ref="Q39:Q41"/>
    <mergeCell ref="B42:B44"/>
    <mergeCell ref="C42:C44"/>
    <mergeCell ref="Q42:Q44"/>
    <mergeCell ref="B33:B35"/>
    <mergeCell ref="C33:C35"/>
    <mergeCell ref="Q33:Q35"/>
    <mergeCell ref="B36:B38"/>
    <mergeCell ref="C36:C38"/>
    <mergeCell ref="Q36:Q38"/>
    <mergeCell ref="B27:B29"/>
    <mergeCell ref="C27:C29"/>
    <mergeCell ref="Q27:Q29"/>
    <mergeCell ref="B30:B32"/>
    <mergeCell ref="C30:C32"/>
    <mergeCell ref="Q30:Q32"/>
    <mergeCell ref="B21:B23"/>
    <mergeCell ref="C21:C23"/>
    <mergeCell ref="Q21:Q23"/>
    <mergeCell ref="B24:B26"/>
    <mergeCell ref="C24:C26"/>
    <mergeCell ref="Q24:Q26"/>
    <mergeCell ref="B15:B17"/>
    <mergeCell ref="C15:C17"/>
    <mergeCell ref="Q15:Q17"/>
    <mergeCell ref="B18:B20"/>
    <mergeCell ref="C18:C20"/>
    <mergeCell ref="Q18:Q20"/>
    <mergeCell ref="B9:B11"/>
    <mergeCell ref="C9:C11"/>
    <mergeCell ref="Q9:Q11"/>
    <mergeCell ref="B12:B14"/>
    <mergeCell ref="C12:C14"/>
    <mergeCell ref="Q12:Q14"/>
    <mergeCell ref="B3:B5"/>
    <mergeCell ref="C3:C5"/>
    <mergeCell ref="Q3:Q5"/>
    <mergeCell ref="B6:B8"/>
    <mergeCell ref="C6:C8"/>
    <mergeCell ref="Q6:Q8"/>
  </mergeCells>
  <phoneticPr fontId="4" type="noConversion"/>
  <printOptions horizontalCentered="1"/>
  <pageMargins left="0.39370078740157483" right="0.39370078740157483" top="0.39370078740157483" bottom="0.31496062992125984" header="0.31496062992125984" footer="0.31496062992125984"/>
  <pageSetup paperSize="8" scale="90" fitToHeight="3" orientation="landscape" r:id="rId1"/>
  <headerFooter>
    <oddFooter>第 &amp;P 頁，共 &amp;N 頁</oddFooter>
  </headerFooter>
  <rowBreaks count="2" manualBreakCount="2">
    <brk id="50" min="1" max="16" man="1"/>
    <brk id="92" min="1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具名範圍</vt:lpstr>
      </vt:variant>
      <vt:variant>
        <vt:i4>8</vt:i4>
      </vt:variant>
    </vt:vector>
  </HeadingPairs>
  <TitlesOfParts>
    <vt:vector size="12" baseType="lpstr">
      <vt:lpstr>108-全校彙整</vt:lpstr>
      <vt:lpstr>109全校彙整</vt:lpstr>
      <vt:lpstr>110全校彙整</vt:lpstr>
      <vt:lpstr>111全校彙整</vt:lpstr>
      <vt:lpstr>'108-全校彙整'!Print_Area</vt:lpstr>
      <vt:lpstr>'109全校彙整'!Print_Area</vt:lpstr>
      <vt:lpstr>'110全校彙整'!Print_Area</vt:lpstr>
      <vt:lpstr>'111全校彙整'!Print_Area</vt:lpstr>
      <vt:lpstr>'108-全校彙整'!Print_Titles</vt:lpstr>
      <vt:lpstr>'109全校彙整'!Print_Titles</vt:lpstr>
      <vt:lpstr>'110全校彙整'!Print_Titles</vt:lpstr>
      <vt:lpstr>'111全校彙整'!Print_Titles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User-038664</cp:lastModifiedBy>
  <dcterms:created xsi:type="dcterms:W3CDTF">2023-12-20T14:30:34Z</dcterms:created>
  <dcterms:modified xsi:type="dcterms:W3CDTF">2023-12-21T05:02:06Z</dcterms:modified>
</cp:coreProperties>
</file>